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laud\Documents\0 Projekte\01 EGV BM\04 Bauabrechnung\0400 Abrechnungsformulare\"/>
    </mc:Choice>
  </mc:AlternateContent>
  <xr:revisionPtr revIDLastSave="0" documentId="13_ncr:1_{25BFEEC7-D6BE-44BF-832E-037DD098F0EC}" xr6:coauthVersionLast="43" xr6:coauthVersionMax="43" xr10:uidLastSave="{00000000-0000-0000-0000-000000000000}"/>
  <workbookProtection workbookAlgorithmName="SHA-512" workbookHashValue="v8Cx6f41mCIoaQ2A3MEO9z33LbVLttQbp+T5Q9oMdfhsBh16YqIZ+VkNi0H0U+wwfX8KIgN2ZqFiBEkH0SfdMA==" workbookSaltValue="9UzBNYacdn77DTlpYVjmLA==" workbookSpinCount="100000" lockStructure="1"/>
  <bookViews>
    <workbookView xWindow="-108" yWindow="-108" windowWidth="23256" windowHeight="12576" xr2:uid="{00000000-000D-0000-FFFF-FFFF00000000}"/>
  </bookViews>
  <sheets>
    <sheet name="Bau-KiSt-Abrechnung" sheetId="5" r:id="rId1"/>
    <sheet name="Deckblatt" sheetId="3" r:id="rId2"/>
  </sheets>
  <definedNames>
    <definedName name="_xlnm.Print_Area" localSheetId="0">'Bau-KiSt-Abrechnung'!$A$1:$G$68</definedName>
    <definedName name="_xlnm.Print_Area" localSheetId="1">Deckblatt!$A$1:$G$50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5" l="1"/>
  <c r="D54" i="5"/>
  <c r="D55" i="5" s="1"/>
  <c r="C54" i="5"/>
  <c r="E16" i="5"/>
  <c r="E19" i="5" s="1"/>
  <c r="E40" i="5" s="1"/>
  <c r="E29" i="5"/>
  <c r="E31" i="5" s="1"/>
  <c r="C35" i="5"/>
  <c r="C18" i="5"/>
  <c r="C28" i="5" s="1"/>
  <c r="C16" i="5"/>
  <c r="C19" i="5" s="1"/>
  <c r="C40" i="5" s="1"/>
  <c r="C29" i="5"/>
  <c r="C31" i="5" s="1"/>
  <c r="D16" i="5"/>
  <c r="D19" i="5" s="1"/>
  <c r="D40" i="5" s="1"/>
  <c r="D29" i="5"/>
  <c r="D31" i="5" s="1"/>
  <c r="D35" i="5"/>
  <c r="E35" i="5"/>
  <c r="B30" i="5"/>
  <c r="C24" i="5"/>
  <c r="C26" i="5" s="1"/>
  <c r="C44" i="5" s="1"/>
  <c r="D24" i="5"/>
  <c r="D26" i="5" s="1"/>
  <c r="D44" i="5" s="1"/>
  <c r="E24" i="5"/>
  <c r="E26" i="5" s="1"/>
  <c r="B25" i="5"/>
  <c r="C23" i="5"/>
  <c r="D23" i="5"/>
  <c r="E23" i="5"/>
  <c r="B22" i="5"/>
  <c r="B17" i="5"/>
  <c r="B15" i="5"/>
  <c r="B14" i="5"/>
  <c r="K11" i="5" s="1"/>
  <c r="F35" i="5"/>
  <c r="F29" i="5"/>
  <c r="F16" i="5"/>
  <c r="G35" i="5"/>
  <c r="G29" i="5"/>
  <c r="G31" i="5" s="1"/>
  <c r="G16" i="5"/>
  <c r="G19" i="5" s="1"/>
  <c r="G40" i="5" s="1"/>
  <c r="F23" i="5"/>
  <c r="G23" i="5"/>
  <c r="G18" i="5"/>
  <c r="F24" i="5"/>
  <c r="F26" i="5"/>
  <c r="F44" i="5" s="1"/>
  <c r="A6" i="3"/>
  <c r="G1" i="3"/>
  <c r="B6" i="3"/>
  <c r="B5" i="3"/>
  <c r="A5" i="3"/>
  <c r="B3" i="3"/>
  <c r="A3" i="3"/>
  <c r="C53" i="5"/>
  <c r="D53" i="5"/>
  <c r="E53" i="5"/>
  <c r="E55" i="5" s="1"/>
  <c r="F54" i="5"/>
  <c r="F53" i="5"/>
  <c r="G54" i="5"/>
  <c r="G53" i="5"/>
  <c r="B52" i="5"/>
  <c r="B51" i="5"/>
  <c r="G24" i="5"/>
  <c r="G26" i="5" s="1"/>
  <c r="G44" i="5" s="1"/>
  <c r="B62" i="5"/>
  <c r="B63" i="5" s="1"/>
  <c r="E18" i="5" l="1"/>
  <c r="D18" i="5"/>
  <c r="D28" i="5" s="1"/>
  <c r="G38" i="5"/>
  <c r="F38" i="5"/>
  <c r="C55" i="5"/>
  <c r="A55" i="5" s="1"/>
  <c r="G55" i="5"/>
  <c r="D33" i="5"/>
  <c r="D36" i="5" s="1"/>
  <c r="D37" i="5" s="1"/>
  <c r="D38" i="5" s="1"/>
  <c r="D32" i="5"/>
  <c r="G33" i="5"/>
  <c r="G36" i="5" s="1"/>
  <c r="G37" i="5" s="1"/>
  <c r="G32" i="5"/>
  <c r="C33" i="5"/>
  <c r="C36" i="5" s="1"/>
  <c r="C37" i="5" s="1"/>
  <c r="C38" i="5" s="1"/>
  <c r="C32" i="5"/>
  <c r="B29" i="5"/>
  <c r="B35" i="5"/>
  <c r="F55" i="5"/>
  <c r="B16" i="5"/>
  <c r="B18" i="5" s="1"/>
  <c r="F18" i="5"/>
  <c r="F19" i="5"/>
  <c r="F40" i="5" s="1"/>
  <c r="B40" i="5" s="1"/>
  <c r="F31" i="5"/>
  <c r="F32" i="5" s="1"/>
  <c r="B54" i="5"/>
  <c r="B23" i="5"/>
  <c r="B53" i="5"/>
  <c r="B24" i="5"/>
  <c r="E32" i="5"/>
  <c r="E33" i="5"/>
  <c r="E34" i="5" s="1"/>
  <c r="E36" i="5" s="1"/>
  <c r="E44" i="5"/>
  <c r="B44" i="5" s="1"/>
  <c r="B26" i="5"/>
  <c r="B55" i="5" l="1"/>
  <c r="D45" i="5"/>
  <c r="D41" i="5"/>
  <c r="D42" i="5" s="1"/>
  <c r="F45" i="5"/>
  <c r="F41" i="5"/>
  <c r="C41" i="5"/>
  <c r="C42" i="5" s="1"/>
  <c r="C45" i="5"/>
  <c r="G41" i="5"/>
  <c r="G42" i="5" s="1"/>
  <c r="G45" i="5"/>
  <c r="B31" i="5"/>
  <c r="F33" i="5"/>
  <c r="F36" i="5" s="1"/>
  <c r="F37" i="5" s="1"/>
  <c r="B19" i="5"/>
  <c r="B32" i="5"/>
  <c r="E37" i="5"/>
  <c r="E38" i="5" s="1"/>
  <c r="E41" i="5" s="1"/>
  <c r="B34" i="5"/>
  <c r="E45" i="5" l="1"/>
  <c r="F42" i="5"/>
  <c r="C46" i="5"/>
  <c r="C47" i="5"/>
  <c r="D47" i="5"/>
  <c r="D46" i="5"/>
  <c r="G47" i="5"/>
  <c r="G46" i="5"/>
  <c r="B33" i="5"/>
  <c r="B36" i="5"/>
  <c r="B37" i="5"/>
  <c r="B38" i="5" s="1"/>
  <c r="F46" i="5" l="1"/>
  <c r="F47" i="5"/>
  <c r="E47" i="5"/>
  <c r="E46" i="5"/>
  <c r="B45" i="5"/>
  <c r="B41" i="5"/>
  <c r="E42" i="5"/>
  <c r="B42" i="5" s="1"/>
  <c r="B46" i="5" l="1"/>
  <c r="B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</author>
  </authors>
  <commentList>
    <comment ref="C20" authorId="0" shapeId="0" xr:uid="{5F453587-9FD6-4C70-8E31-94A29CE00A50}">
      <text>
        <r>
          <rPr>
            <sz val="9"/>
            <color indexed="81"/>
            <rFont val="Segoe UI"/>
            <family val="2"/>
          </rPr>
          <t xml:space="preserve">Bitte korrekte Rücklage:
Beispiele:
ARL
MRFABF1, MRAFOA3, MRPFAF2
</t>
        </r>
      </text>
    </comment>
  </commentList>
</comments>
</file>

<file path=xl/sharedStrings.xml><?xml version="1.0" encoding="utf-8"?>
<sst xmlns="http://schemas.openxmlformats.org/spreadsheetml/2006/main" count="116" uniqueCount="109">
  <si>
    <t>Inhalt:</t>
  </si>
  <si>
    <t>OPOS Bürgschaften</t>
  </si>
  <si>
    <t>OPOS Sicherheitseinbehalte</t>
  </si>
  <si>
    <t>* sofern vorhanden bzw. notwendig</t>
  </si>
  <si>
    <t>Stempel der Rendantur</t>
  </si>
  <si>
    <t xml:space="preserve">B a u a b r e c h n u n g </t>
  </si>
  <si>
    <t>Kostenfeststellung Gesamt</t>
  </si>
  <si>
    <t xml:space="preserve">Kostenfeststellung </t>
  </si>
  <si>
    <t>Gesamtkosten</t>
  </si>
  <si>
    <t>Abrechnung erstellt am:</t>
  </si>
  <si>
    <t>Sachbearbeiter:</t>
  </si>
  <si>
    <t>Übergabe an Rendantur</t>
  </si>
  <si>
    <t>KV-Prüfung bis</t>
  </si>
  <si>
    <t>Datum/ Unterschrift Sachbearbeiter</t>
  </si>
  <si>
    <t>Datum/Unterschrift Rendanturleitung</t>
  </si>
  <si>
    <t>Erläuterung zur Bau/KiSt-Abrechnung*</t>
  </si>
  <si>
    <t>2 Monate nach Übergabe</t>
  </si>
  <si>
    <t>3 Monate nach Übergabe</t>
  </si>
  <si>
    <t>EM</t>
  </si>
  <si>
    <t>ARL KG</t>
  </si>
  <si>
    <t>Summe</t>
  </si>
  <si>
    <t>EM-Quelle</t>
  </si>
  <si>
    <t>Bau-/KiSt-Abrechnung</t>
  </si>
  <si>
    <t>Regelfinanzierung</t>
  </si>
  <si>
    <t>FinR Bau 4.1.1 (allgemein)</t>
  </si>
  <si>
    <t>FinR Bau 4.1.1 (Orgelrep.)</t>
  </si>
  <si>
    <t>FinR Bau 4.1.1 (Rep.Glocken/Läuteanl)</t>
  </si>
  <si>
    <t>Fremdmittel</t>
  </si>
  <si>
    <t>Finanzierungsbedarf</t>
  </si>
  <si>
    <t>Ergebnis</t>
  </si>
  <si>
    <t>Orgelreparatur</t>
  </si>
  <si>
    <t>bewilligte KiSt</t>
  </si>
  <si>
    <t>erfolgte Abrufe</t>
  </si>
  <si>
    <t>Rückzahlung</t>
  </si>
  <si>
    <t>Restabruf</t>
  </si>
  <si>
    <t>Finanzierung neu</t>
  </si>
  <si>
    <t>Rundungsbetrag ab</t>
  </si>
  <si>
    <t>Rundungsbetrag bis</t>
  </si>
  <si>
    <t>Rep.Glocken-/Läuteanl.</t>
  </si>
  <si>
    <t>Abrechnung EM</t>
  </si>
  <si>
    <t>EM lt. Genehmigung</t>
  </si>
  <si>
    <t>EM-Bedarf neu</t>
  </si>
  <si>
    <t>Ergebnis (-Minder-/+Mehrko)</t>
  </si>
  <si>
    <t>Förderanteil lt. Genehmigung</t>
  </si>
  <si>
    <t>Abrechnung KSTM</t>
  </si>
  <si>
    <t>Restforderung (offene Abrufe)</t>
  </si>
  <si>
    <t>Rückforderung (KSTM-Abrechnung)</t>
  </si>
  <si>
    <t>Abzüge (Baustrom, Skonti etc)</t>
  </si>
  <si>
    <t>Architekt:</t>
  </si>
  <si>
    <t>Kosten laut BAB (*)</t>
  </si>
  <si>
    <t>ggf. Rückforderung fällig am</t>
  </si>
  <si>
    <t>SBKZ / GKZ:</t>
  </si>
  <si>
    <t>Kostenfeststellung vom:</t>
  </si>
  <si>
    <t>EGV-Genehmigung vom</t>
  </si>
  <si>
    <t>bisher bewilligte KiSt</t>
  </si>
  <si>
    <t>Bagatellgrenze für diese BM</t>
  </si>
  <si>
    <t>maximal</t>
  </si>
  <si>
    <t>Bau-/Kirchensteuerabrechnung</t>
  </si>
  <si>
    <t>Bauabrechnung (EGV-Formular)</t>
  </si>
  <si>
    <t>Bericht Rechnungsprüfer (EGV-Formular)</t>
  </si>
  <si>
    <t>Mitteilung Abschluss (EGV-Formular)</t>
  </si>
  <si>
    <t>KV-Beschluss Abschluss</t>
  </si>
  <si>
    <t>BAB-Auswertung Projektstufe 2 neu</t>
  </si>
  <si>
    <t>Aufstellung Gewährleistungsfristen *</t>
  </si>
  <si>
    <t>Kostenfeststellung Architekt *</t>
  </si>
  <si>
    <t>Mittelabruf *</t>
  </si>
  <si>
    <t>letzte EGV-Genehmigung</t>
  </si>
  <si>
    <t>OPOS Erzbistum (Restabruf, Rückford.)</t>
  </si>
  <si>
    <t>erledigt am</t>
  </si>
  <si>
    <t>Abrechnung gescannt</t>
  </si>
  <si>
    <t>Scan an EGV FuC</t>
  </si>
  <si>
    <t>Sachbearbeiter</t>
  </si>
  <si>
    <t>√</t>
  </si>
  <si>
    <t>an EGV-Bau am</t>
  </si>
  <si>
    <t>Ablage Abrechnung in JA-Ordner:</t>
  </si>
  <si>
    <t>Für eine ggf. berechtigte Nachbewilligung bei Mehrkosten ist ein gesonderter Antrag im Rahmen der Bauabrechnung zu stellen.</t>
  </si>
  <si>
    <t>Sonder-finanzierung</t>
  </si>
  <si>
    <t>Eigenmittel-finanziert</t>
  </si>
  <si>
    <t>MRxxx/ARL</t>
  </si>
  <si>
    <t>Regel-finanzierung</t>
  </si>
  <si>
    <t>70 % / 30 %</t>
  </si>
  <si>
    <t>KiSt &gt; 70 %</t>
  </si>
  <si>
    <t>40 % / max 40T€</t>
  </si>
  <si>
    <t>KiSt neu gerundet</t>
  </si>
  <si>
    <t>=&gt;KiSt-Überschuss</t>
  </si>
  <si>
    <t>KiSt neu lt. FinR</t>
  </si>
  <si>
    <t xml:space="preserve">=&gt; RF KiSt </t>
  </si>
  <si>
    <t>Finanzierungsbedarf neu</t>
  </si>
  <si>
    <t>Saldo Finanzierungsbedarf</t>
  </si>
  <si>
    <t>+Zuführung/-Rückführung EM</t>
  </si>
  <si>
    <t xml:space="preserve"> Förderanteil lt. FinR</t>
  </si>
  <si>
    <t>IST-Gesamtkosten lt. BAB (*)</t>
  </si>
  <si>
    <t>vom (Datum)</t>
  </si>
  <si>
    <t>2xxxxxxx</t>
  </si>
  <si>
    <t>KG XYZ</t>
  </si>
  <si>
    <t>K 2xx-xxx-xx</t>
  </si>
  <si>
    <t>190000xxxx</t>
  </si>
  <si>
    <t>Objekt</t>
  </si>
  <si>
    <t>Bezeichnung Baumaßnahme</t>
  </si>
  <si>
    <t>1xx / xxx</t>
  </si>
  <si>
    <t>=&gt; RF unter Beachtung Bagatellgrenze</t>
  </si>
  <si>
    <t xml:space="preserve">(*) in diesem Betrag sind nur anerkannte Kosten lt. EGV-Genehmigung enthalten; </t>
  </si>
  <si>
    <t>=&gt; keine Rückforderung, wenn errechneter Rückforderungsbetrag</t>
  </si>
  <si>
    <t>kleiner oder gleich o.g. Rundungsbeträge sind</t>
  </si>
  <si>
    <t>Checkliste Abrechnung/Abschluss BM</t>
  </si>
  <si>
    <t>Ausfüllhinweis:</t>
  </si>
  <si>
    <t>Bitte entsprechende Spalte auswählen und ausfüllen.</t>
  </si>
  <si>
    <t>Für mischfinanzierte Baumaßnahmen können mehrere Spalten ausgefüllt werden.</t>
  </si>
  <si>
    <t>Die Summenspalte gibt dann das Gesamtergebnis wider.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</si>
</sst>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Segoe U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D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2" fillId="3" borderId="1" xfId="0" applyFont="1" applyFill="1" applyBorder="1" applyProtection="1">
      <protection hidden="1"/>
    </xf>
    <xf numFmtId="164" fontId="2" fillId="3" borderId="15" xfId="0" applyNumberFormat="1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2" fillId="0" borderId="1" xfId="0" applyFon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64" fontId="0" fillId="0" borderId="8" xfId="0" applyNumberForma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164" fontId="0" fillId="0" borderId="7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6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164" fontId="0" fillId="0" borderId="26" xfId="0" applyNumberFormat="1" applyBorder="1" applyProtection="1">
      <protection hidden="1"/>
    </xf>
    <xf numFmtId="0" fontId="0" fillId="0" borderId="8" xfId="0" applyBorder="1" applyProtection="1">
      <protection hidden="1"/>
    </xf>
    <xf numFmtId="14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164" fontId="0" fillId="0" borderId="27" xfId="0" applyNumberForma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7" fillId="0" borderId="2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0" fillId="3" borderId="23" xfId="0" applyFill="1" applyBorder="1" applyProtection="1">
      <protection hidden="1"/>
    </xf>
    <xf numFmtId="0" fontId="0" fillId="0" borderId="23" xfId="0" applyBorder="1" applyProtection="1">
      <protection hidden="1"/>
    </xf>
    <xf numFmtId="164" fontId="0" fillId="3" borderId="21" xfId="0" applyNumberFormat="1" applyFill="1" applyBorder="1" applyProtection="1">
      <protection hidden="1"/>
    </xf>
    <xf numFmtId="164" fontId="0" fillId="0" borderId="21" xfId="0" applyNumberFormat="1" applyBorder="1" applyProtection="1">
      <protection hidden="1"/>
    </xf>
    <xf numFmtId="0" fontId="0" fillId="3" borderId="15" xfId="0" applyFill="1" applyBorder="1" applyAlignment="1" applyProtection="1">
      <alignment horizontal="right"/>
      <protection hidden="1"/>
    </xf>
    <xf numFmtId="164" fontId="0" fillId="3" borderId="16" xfId="0" applyNumberFormat="1" applyFill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15" xfId="0" applyNumberFormat="1" applyBorder="1" applyProtection="1">
      <protection hidden="1"/>
    </xf>
    <xf numFmtId="164" fontId="0" fillId="0" borderId="16" xfId="0" applyNumberFormat="1" applyBorder="1" applyProtection="1">
      <protection hidden="1"/>
    </xf>
    <xf numFmtId="0" fontId="9" fillId="0" borderId="1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0" fontId="3" fillId="2" borderId="0" xfId="0" applyFont="1" applyFill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hidden="1"/>
    </xf>
    <xf numFmtId="0" fontId="0" fillId="0" borderId="10" xfId="0" applyBorder="1" applyProtection="1">
      <protection locked="0"/>
    </xf>
    <xf numFmtId="14" fontId="0" fillId="0" borderId="25" xfId="0" applyNumberFormat="1" applyBorder="1" applyProtection="1">
      <protection locked="0"/>
    </xf>
    <xf numFmtId="0" fontId="7" fillId="0" borderId="8" xfId="0" applyFont="1" applyBorder="1" applyAlignment="1" applyProtection="1">
      <alignment horizontal="right"/>
      <protection hidden="1"/>
    </xf>
    <xf numFmtId="0" fontId="0" fillId="0" borderId="3" xfId="0" quotePrefix="1" applyBorder="1" applyProtection="1">
      <protection hidden="1"/>
    </xf>
    <xf numFmtId="9" fontId="0" fillId="0" borderId="0" xfId="0" applyNumberFormat="1" applyProtection="1">
      <protection hidden="1"/>
    </xf>
    <xf numFmtId="8" fontId="0" fillId="0" borderId="0" xfId="0" applyNumberFormat="1" applyProtection="1">
      <protection hidden="1"/>
    </xf>
    <xf numFmtId="0" fontId="10" fillId="0" borderId="0" xfId="0" applyFont="1"/>
    <xf numFmtId="164" fontId="0" fillId="0" borderId="9" xfId="0" applyNumberFormat="1" applyBorder="1" applyProtection="1">
      <protection hidden="1"/>
    </xf>
    <xf numFmtId="164" fontId="2" fillId="0" borderId="9" xfId="0" applyNumberFormat="1" applyFont="1" applyBorder="1" applyAlignment="1" applyProtection="1">
      <alignment horizontal="right"/>
      <protection hidden="1"/>
    </xf>
    <xf numFmtId="164" fontId="2" fillId="0" borderId="8" xfId="0" applyNumberFormat="1" applyFont="1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6" fillId="0" borderId="7" xfId="0" applyFont="1" applyBorder="1" applyProtection="1">
      <protection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164" fontId="2" fillId="2" borderId="29" xfId="0" applyNumberFormat="1" applyFon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164" fontId="0" fillId="0" borderId="0" xfId="0" applyNumberFormat="1"/>
    <xf numFmtId="164" fontId="0" fillId="0" borderId="29" xfId="0" applyNumberFormat="1" applyBorder="1" applyProtection="1">
      <protection hidden="1"/>
    </xf>
    <xf numFmtId="164" fontId="0" fillId="0" borderId="31" xfId="0" applyNumberFormat="1" applyBorder="1" applyProtection="1">
      <protection hidden="1"/>
    </xf>
    <xf numFmtId="0" fontId="2" fillId="0" borderId="3" xfId="0" applyFont="1" applyBorder="1" applyProtection="1">
      <protection hidden="1"/>
    </xf>
    <xf numFmtId="10" fontId="0" fillId="3" borderId="6" xfId="0" applyNumberFormat="1" applyFill="1" applyBorder="1" applyAlignment="1" applyProtection="1">
      <alignment horizontal="center"/>
      <protection hidden="1"/>
    </xf>
    <xf numFmtId="164" fontId="0" fillId="0" borderId="10" xfId="0" applyNumberFormat="1" applyBorder="1" applyProtection="1">
      <protection hidden="1"/>
    </xf>
    <xf numFmtId="0" fontId="2" fillId="0" borderId="15" xfId="0" applyFont="1" applyBorder="1" applyAlignment="1" applyProtection="1">
      <alignment horizontal="right"/>
      <protection hidden="1"/>
    </xf>
    <xf numFmtId="0" fontId="0" fillId="0" borderId="4" xfId="0" quotePrefix="1" applyBorder="1" applyProtection="1">
      <protection hidden="1"/>
    </xf>
    <xf numFmtId="0" fontId="2" fillId="3" borderId="34" xfId="0" applyFont="1" applyFill="1" applyBorder="1" applyProtection="1">
      <protection hidden="1"/>
    </xf>
    <xf numFmtId="14" fontId="0" fillId="2" borderId="32" xfId="0" applyNumberFormat="1" applyFill="1" applyBorder="1" applyProtection="1"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/>
    <xf numFmtId="10" fontId="0" fillId="3" borderId="36" xfId="0" applyNumberFormat="1" applyFill="1" applyBorder="1" applyAlignment="1" applyProtection="1">
      <alignment horizontal="center"/>
      <protection hidden="1"/>
    </xf>
    <xf numFmtId="164" fontId="0" fillId="0" borderId="37" xfId="0" applyNumberFormat="1" applyBorder="1" applyProtection="1"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10" fontId="0" fillId="3" borderId="11" xfId="0" applyNumberForma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164" fontId="0" fillId="3" borderId="25" xfId="0" applyNumberFormat="1" applyFill="1" applyBorder="1" applyProtection="1">
      <protection locked="0"/>
    </xf>
    <xf numFmtId="9" fontId="2" fillId="3" borderId="29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2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hidden="1"/>
    </xf>
    <xf numFmtId="10" fontId="0" fillId="3" borderId="30" xfId="0" applyNumberFormat="1" applyFill="1" applyBorder="1" applyAlignment="1" applyProtection="1">
      <alignment horizontal="center"/>
      <protection hidden="1"/>
    </xf>
    <xf numFmtId="164" fontId="0" fillId="3" borderId="29" xfId="0" applyNumberFormat="1" applyFill="1" applyBorder="1" applyProtection="1">
      <protection locked="0"/>
    </xf>
    <xf numFmtId="9" fontId="0" fillId="0" borderId="29" xfId="0" applyNumberFormat="1" applyBorder="1" applyAlignment="1" applyProtection="1">
      <alignment horizontal="center" vertical="center" wrapText="1"/>
      <protection hidden="1"/>
    </xf>
    <xf numFmtId="164" fontId="0" fillId="0" borderId="39" xfId="0" applyNumberFormat="1" applyBorder="1" applyProtection="1">
      <protection hidden="1"/>
    </xf>
    <xf numFmtId="164" fontId="2" fillId="2" borderId="27" xfId="0" applyNumberFormat="1" applyFont="1" applyFill="1" applyBorder="1" applyProtection="1"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hidden="1"/>
    </xf>
    <xf numFmtId="9" fontId="2" fillId="3" borderId="3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31" xfId="0" applyNumberFormat="1" applyFont="1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164" fontId="0" fillId="3" borderId="41" xfId="0" applyNumberFormat="1" applyFill="1" applyBorder="1" applyProtection="1">
      <protection hidden="1"/>
    </xf>
    <xf numFmtId="164" fontId="0" fillId="3" borderId="31" xfId="0" applyNumberFormat="1" applyFill="1" applyBorder="1" applyProtection="1">
      <protection locked="0"/>
    </xf>
    <xf numFmtId="9" fontId="0" fillId="0" borderId="31" xfId="0" applyNumberFormat="1" applyBorder="1" applyAlignment="1" applyProtection="1">
      <alignment horizontal="center" vertical="center" wrapText="1"/>
      <protection hidden="1"/>
    </xf>
    <xf numFmtId="164" fontId="0" fillId="0" borderId="41" xfId="0" applyNumberFormat="1" applyBorder="1" applyProtection="1">
      <protection hidden="1"/>
    </xf>
    <xf numFmtId="0" fontId="7" fillId="2" borderId="10" xfId="0" applyFont="1" applyFill="1" applyBorder="1" applyAlignment="1" applyProtection="1">
      <alignment horizontal="center"/>
      <protection locked="0" hidden="1"/>
    </xf>
    <xf numFmtId="0" fontId="0" fillId="2" borderId="10" xfId="0" applyFill="1" applyBorder="1" applyAlignment="1" applyProtection="1">
      <alignment horizontal="center"/>
      <protection locked="0" hidden="1"/>
    </xf>
    <xf numFmtId="14" fontId="7" fillId="0" borderId="0" xfId="0" applyNumberFormat="1" applyFont="1" applyAlignment="1" applyProtection="1">
      <alignment horizontal="center"/>
      <protection hidden="1"/>
    </xf>
    <xf numFmtId="14" fontId="2" fillId="2" borderId="3" xfId="0" applyNumberFormat="1" applyFont="1" applyFill="1" applyBorder="1" applyAlignment="1" applyProtection="1">
      <alignment horizontal="left"/>
      <protection locked="0" hidden="1"/>
    </xf>
    <xf numFmtId="164" fontId="2" fillId="0" borderId="15" xfId="0" applyNumberFormat="1" applyFont="1" applyBorder="1" applyProtection="1">
      <protection hidden="1"/>
    </xf>
    <xf numFmtId="9" fontId="2" fillId="3" borderId="27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27" xfId="0" applyNumberFormat="1" applyFill="1" applyBorder="1" applyProtection="1">
      <protection locked="0"/>
    </xf>
    <xf numFmtId="164" fontId="0" fillId="3" borderId="33" xfId="0" applyNumberFormat="1" applyFill="1" applyBorder="1" applyProtection="1">
      <protection hidden="1"/>
    </xf>
    <xf numFmtId="10" fontId="0" fillId="3" borderId="28" xfId="0" applyNumberFormat="1" applyFill="1" applyBorder="1" applyAlignment="1" applyProtection="1">
      <alignment horizontal="center"/>
      <protection hidden="1"/>
    </xf>
    <xf numFmtId="164" fontId="0" fillId="3" borderId="27" xfId="0" applyNumberFormat="1" applyFill="1" applyBorder="1" applyProtection="1">
      <protection locked="0"/>
    </xf>
    <xf numFmtId="164" fontId="0" fillId="0" borderId="42" xfId="0" applyNumberFormat="1" applyBorder="1" applyProtection="1">
      <protection hidden="1"/>
    </xf>
    <xf numFmtId="164" fontId="2" fillId="0" borderId="22" xfId="0" applyNumberFormat="1" applyFont="1" applyBorder="1" applyProtection="1">
      <protection hidden="1"/>
    </xf>
    <xf numFmtId="164" fontId="2" fillId="3" borderId="11" xfId="0" applyNumberFormat="1" applyFont="1" applyFill="1" applyBorder="1" applyProtection="1">
      <protection hidden="1"/>
    </xf>
    <xf numFmtId="164" fontId="2" fillId="3" borderId="22" xfId="0" applyNumberFormat="1" applyFont="1" applyFill="1" applyBorder="1" applyProtection="1">
      <protection hidden="1"/>
    </xf>
    <xf numFmtId="164" fontId="0" fillId="4" borderId="6" xfId="0" applyNumberFormat="1" applyFill="1" applyBorder="1" applyProtection="1">
      <protection hidden="1"/>
    </xf>
    <xf numFmtId="164" fontId="0" fillId="4" borderId="30" xfId="0" applyNumberFormat="1" applyFill="1" applyBorder="1" applyProtection="1">
      <protection hidden="1"/>
    </xf>
    <xf numFmtId="164" fontId="0" fillId="0" borderId="35" xfId="0" applyNumberFormat="1" applyBorder="1" applyProtection="1">
      <protection hidden="1"/>
    </xf>
    <xf numFmtId="164" fontId="0" fillId="0" borderId="40" xfId="0" applyNumberFormat="1" applyBorder="1" applyProtection="1">
      <protection hidden="1"/>
    </xf>
    <xf numFmtId="0" fontId="0" fillId="4" borderId="2" xfId="0" quotePrefix="1" applyFill="1" applyBorder="1" applyProtection="1">
      <protection hidden="1"/>
    </xf>
    <xf numFmtId="164" fontId="0" fillId="4" borderId="36" xfId="0" applyNumberFormat="1" applyFill="1" applyBorder="1" applyProtection="1">
      <protection hidden="1"/>
    </xf>
    <xf numFmtId="0" fontId="0" fillId="0" borderId="38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0" fontId="2" fillId="0" borderId="2" xfId="0" applyFont="1" applyBorder="1" applyProtection="1">
      <protection hidden="1"/>
    </xf>
    <xf numFmtId="164" fontId="2" fillId="0" borderId="20" xfId="0" applyNumberFormat="1" applyFont="1" applyBorder="1" applyAlignment="1" applyProtection="1">
      <alignment horizontal="right"/>
      <protection hidden="1"/>
    </xf>
    <xf numFmtId="164" fontId="2" fillId="0" borderId="18" xfId="0" applyNumberFormat="1" applyFont="1" applyBorder="1" applyProtection="1"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13" xfId="0" applyNumberFormat="1" applyBorder="1" applyAlignment="1" applyProtection="1">
      <alignment vertical="top"/>
      <protection hidden="1"/>
    </xf>
    <xf numFmtId="164" fontId="0" fillId="0" borderId="13" xfId="0" applyNumberFormat="1" applyBorder="1" applyAlignment="1" applyProtection="1">
      <alignment horizontal="right" vertical="top"/>
      <protection hidden="1"/>
    </xf>
    <xf numFmtId="164" fontId="0" fillId="0" borderId="19" xfId="0" applyNumberFormat="1" applyBorder="1" applyAlignment="1" applyProtection="1">
      <alignment horizontal="right" vertical="top"/>
      <protection hidden="1"/>
    </xf>
    <xf numFmtId="164" fontId="2" fillId="4" borderId="11" xfId="0" applyNumberFormat="1" applyFont="1" applyFill="1" applyBorder="1" applyProtection="1">
      <protection hidden="1"/>
    </xf>
    <xf numFmtId="0" fontId="0" fillId="3" borderId="16" xfId="0" applyFill="1" applyBorder="1"/>
    <xf numFmtId="0" fontId="0" fillId="3" borderId="7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9" fontId="0" fillId="3" borderId="37" xfId="0" applyNumberFormat="1" applyFill="1" applyBorder="1" applyAlignment="1">
      <alignment horizontal="center"/>
    </xf>
    <xf numFmtId="164" fontId="0" fillId="2" borderId="42" xfId="0" applyNumberFormat="1" applyFill="1" applyBorder="1" applyAlignment="1" applyProtection="1">
      <alignment horizont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4" fontId="0" fillId="3" borderId="37" xfId="0" applyNumberFormat="1" applyFill="1" applyBorder="1" applyAlignment="1" applyProtection="1">
      <alignment horizontal="center"/>
      <protection locked="0"/>
    </xf>
    <xf numFmtId="10" fontId="0" fillId="0" borderId="29" xfId="0" applyNumberFormat="1" applyBorder="1" applyAlignment="1" applyProtection="1">
      <alignment horizontal="center" vertical="center" wrapText="1"/>
      <protection hidden="1"/>
    </xf>
    <xf numFmtId="0" fontId="12" fillId="0" borderId="4" xfId="0" quotePrefix="1" applyFont="1" applyBorder="1" applyProtection="1">
      <protection hidden="1"/>
    </xf>
    <xf numFmtId="9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hidden="1"/>
    </xf>
    <xf numFmtId="10" fontId="0" fillId="0" borderId="0" xfId="0" applyNumberFormat="1" applyBorder="1" applyAlignment="1" applyProtection="1">
      <alignment horizontal="center" vertical="center" wrapText="1"/>
      <protection hidden="1"/>
    </xf>
    <xf numFmtId="9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0" applyNumberFormat="1" applyBorder="1"/>
    <xf numFmtId="164" fontId="0" fillId="0" borderId="19" xfId="0" applyNumberFormat="1" applyBorder="1" applyProtection="1">
      <protection hidden="1"/>
    </xf>
    <xf numFmtId="164" fontId="0" fillId="0" borderId="18" xfId="0" applyNumberFormat="1" applyBorder="1" applyProtection="1">
      <protection hidden="1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hidden="1"/>
    </xf>
    <xf numFmtId="0" fontId="2" fillId="3" borderId="4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64" fontId="0" fillId="0" borderId="0" xfId="0" applyNumberForma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EF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workbookViewId="0">
      <selection activeCell="C25" sqref="C25"/>
    </sheetView>
  </sheetViews>
  <sheetFormatPr baseColWidth="10" defaultRowHeight="14.4" x14ac:dyDescent="0.3"/>
  <cols>
    <col min="1" max="1" width="30.109375" customWidth="1"/>
    <col min="2" max="7" width="15.77734375" customWidth="1"/>
    <col min="9" max="9" width="33.44140625" customWidth="1"/>
  </cols>
  <sheetData>
    <row r="1" spans="1:11" ht="31.2" x14ac:dyDescent="0.6">
      <c r="A1" s="1" t="s">
        <v>22</v>
      </c>
      <c r="B1" s="2"/>
      <c r="C1" s="2"/>
      <c r="D1" s="2"/>
      <c r="E1" s="2"/>
      <c r="F1" s="2" t="s">
        <v>51</v>
      </c>
      <c r="G1" s="111" t="s">
        <v>99</v>
      </c>
    </row>
    <row r="2" spans="1:11" x14ac:dyDescent="0.3">
      <c r="A2" s="2"/>
      <c r="B2" s="2"/>
      <c r="C2" s="2"/>
      <c r="D2" s="2"/>
      <c r="E2" s="2"/>
      <c r="F2" s="2"/>
      <c r="G2" s="2"/>
    </row>
    <row r="3" spans="1:11" ht="23.4" x14ac:dyDescent="0.45">
      <c r="A3" s="48" t="s">
        <v>93</v>
      </c>
      <c r="B3" s="163" t="s">
        <v>94</v>
      </c>
      <c r="C3" s="163"/>
      <c r="D3" s="163"/>
      <c r="E3" s="163"/>
      <c r="F3" s="2"/>
      <c r="G3" s="2"/>
      <c r="I3" s="2" t="s">
        <v>23</v>
      </c>
      <c r="J3" s="2"/>
      <c r="K3" s="2" t="s">
        <v>56</v>
      </c>
    </row>
    <row r="4" spans="1:11" x14ac:dyDescent="0.3">
      <c r="A4" s="2"/>
      <c r="B4" s="2"/>
      <c r="C4" s="2"/>
      <c r="D4" s="2"/>
      <c r="E4" s="2"/>
      <c r="F4" s="2"/>
      <c r="G4" s="2"/>
      <c r="I4" s="2" t="s">
        <v>24</v>
      </c>
      <c r="J4" s="56">
        <v>0.7</v>
      </c>
      <c r="K4" s="2"/>
    </row>
    <row r="5" spans="1:11" ht="18" x14ac:dyDescent="0.35">
      <c r="A5" s="70" t="s">
        <v>95</v>
      </c>
      <c r="B5" s="164" t="s">
        <v>97</v>
      </c>
      <c r="C5" s="164"/>
      <c r="D5" s="164"/>
      <c r="E5" s="164"/>
      <c r="F5" s="2"/>
      <c r="G5" s="2"/>
      <c r="I5" s="2" t="s">
        <v>25</v>
      </c>
      <c r="J5" s="56">
        <v>0.4</v>
      </c>
      <c r="K5" s="57">
        <v>40000</v>
      </c>
    </row>
    <row r="6" spans="1:11" ht="18" x14ac:dyDescent="0.35">
      <c r="A6" s="71" t="s">
        <v>96</v>
      </c>
      <c r="B6" s="164" t="s">
        <v>98</v>
      </c>
      <c r="C6" s="164"/>
      <c r="D6" s="164"/>
      <c r="E6" s="164"/>
      <c r="F6" s="2"/>
      <c r="G6" s="2"/>
      <c r="I6" s="2" t="s">
        <v>26</v>
      </c>
      <c r="J6" s="56">
        <v>0.5</v>
      </c>
      <c r="K6" s="2"/>
    </row>
    <row r="7" spans="1:11" x14ac:dyDescent="0.3">
      <c r="A7" s="3"/>
      <c r="B7" s="112"/>
      <c r="C7" s="3"/>
      <c r="D7" s="46"/>
      <c r="E7" s="46"/>
      <c r="F7" s="3" t="s">
        <v>9</v>
      </c>
      <c r="G7" s="69">
        <v>43466</v>
      </c>
      <c r="I7" s="2" t="s">
        <v>36</v>
      </c>
      <c r="J7" s="57">
        <v>100000</v>
      </c>
      <c r="K7" s="57">
        <v>1000</v>
      </c>
    </row>
    <row r="8" spans="1:11" x14ac:dyDescent="0.3">
      <c r="B8" s="2"/>
      <c r="C8" s="2"/>
      <c r="D8" s="2"/>
      <c r="E8" s="3"/>
      <c r="F8" s="3" t="s">
        <v>10</v>
      </c>
      <c r="G8" s="110"/>
      <c r="I8" s="2" t="s">
        <v>37</v>
      </c>
      <c r="J8" s="57">
        <v>100000</v>
      </c>
      <c r="K8" s="57">
        <v>100</v>
      </c>
    </row>
    <row r="9" spans="1:11" ht="6" customHeight="1" thickBot="1" x14ac:dyDescent="0.35">
      <c r="A9" s="46"/>
      <c r="B9" s="112"/>
      <c r="C9" s="3"/>
      <c r="D9" s="54"/>
      <c r="E9" s="3"/>
      <c r="F9" s="2"/>
      <c r="G9" s="2"/>
      <c r="I9" s="2"/>
      <c r="J9" s="57"/>
      <c r="K9" s="57"/>
    </row>
    <row r="10" spans="1:11" ht="28.2" customHeight="1" x14ac:dyDescent="0.3">
      <c r="A10" s="4"/>
      <c r="B10" s="90" t="s">
        <v>20</v>
      </c>
      <c r="C10" s="165" t="s">
        <v>77</v>
      </c>
      <c r="D10" s="92" t="s">
        <v>79</v>
      </c>
      <c r="E10" s="85" t="s">
        <v>76</v>
      </c>
      <c r="F10" s="85" t="s">
        <v>30</v>
      </c>
      <c r="G10" s="102" t="s">
        <v>38</v>
      </c>
      <c r="I10" s="2"/>
      <c r="J10" s="2"/>
      <c r="K10" s="2"/>
    </row>
    <row r="11" spans="1:11" ht="15" thickBot="1" x14ac:dyDescent="0.35">
      <c r="A11" s="86"/>
      <c r="B11" s="145"/>
      <c r="C11" s="166"/>
      <c r="D11" s="146" t="s">
        <v>80</v>
      </c>
      <c r="E11" s="147" t="s">
        <v>81</v>
      </c>
      <c r="F11" s="147" t="s">
        <v>82</v>
      </c>
      <c r="G11" s="148">
        <v>0.5</v>
      </c>
      <c r="I11" s="2" t="s">
        <v>55</v>
      </c>
      <c r="J11" s="2"/>
      <c r="K11" s="12">
        <f>IF(B14&lt;J8,K8,K7)</f>
        <v>100</v>
      </c>
    </row>
    <row r="12" spans="1:11" x14ac:dyDescent="0.3">
      <c r="A12" s="83" t="s">
        <v>53</v>
      </c>
      <c r="B12" s="38"/>
      <c r="C12" s="115"/>
      <c r="D12" s="154"/>
      <c r="E12" s="94"/>
      <c r="F12" s="94"/>
      <c r="G12" s="103"/>
      <c r="I12" s="51" t="s">
        <v>102</v>
      </c>
      <c r="J12" s="2"/>
      <c r="K12" s="2"/>
    </row>
    <row r="13" spans="1:11" x14ac:dyDescent="0.3">
      <c r="A13" s="113">
        <v>40905</v>
      </c>
      <c r="B13" s="38"/>
      <c r="C13" s="115"/>
      <c r="D13" s="154"/>
      <c r="E13" s="94"/>
      <c r="F13" s="94"/>
      <c r="G13" s="103"/>
      <c r="I13" s="51" t="s">
        <v>103</v>
      </c>
      <c r="J13" s="2"/>
      <c r="K13" s="2"/>
    </row>
    <row r="14" spans="1:11" x14ac:dyDescent="0.3">
      <c r="A14" s="20" t="s">
        <v>8</v>
      </c>
      <c r="B14" s="5">
        <f>SUM(C14:G14)</f>
        <v>0</v>
      </c>
      <c r="C14" s="101">
        <v>0</v>
      </c>
      <c r="D14" s="155">
        <v>0</v>
      </c>
      <c r="E14" s="72">
        <v>0</v>
      </c>
      <c r="F14" s="72">
        <v>0</v>
      </c>
      <c r="G14" s="104">
        <v>0</v>
      </c>
      <c r="I14" s="2"/>
      <c r="J14" s="2"/>
      <c r="K14" s="2"/>
    </row>
    <row r="15" spans="1:11" x14ac:dyDescent="0.3">
      <c r="A15" s="6" t="s">
        <v>27</v>
      </c>
      <c r="B15" s="122">
        <f>SUM(C15:G15)</f>
        <v>0</v>
      </c>
      <c r="C15" s="116">
        <v>0</v>
      </c>
      <c r="D15" s="156">
        <v>0</v>
      </c>
      <c r="E15" s="95">
        <v>0</v>
      </c>
      <c r="F15" s="95">
        <v>0</v>
      </c>
      <c r="G15" s="105">
        <v>0</v>
      </c>
      <c r="I15" s="2"/>
      <c r="J15" s="2"/>
    </row>
    <row r="16" spans="1:11" x14ac:dyDescent="0.3">
      <c r="A16" s="34" t="s">
        <v>28</v>
      </c>
      <c r="B16" s="123">
        <f>SUM(C16:G16)</f>
        <v>0</v>
      </c>
      <c r="C16" s="117">
        <f t="shared" ref="C16" si="0">C14-C15</f>
        <v>0</v>
      </c>
      <c r="D16" s="36">
        <f>D14-D15</f>
        <v>0</v>
      </c>
      <c r="E16" s="96">
        <f>E14-E15</f>
        <v>0</v>
      </c>
      <c r="F16" s="96">
        <f t="shared" ref="F16" si="1">F14-F15</f>
        <v>0</v>
      </c>
      <c r="G16" s="106">
        <f t="shared" ref="G16" si="2">G14-G15</f>
        <v>0</v>
      </c>
    </row>
    <row r="17" spans="1:9" x14ac:dyDescent="0.3">
      <c r="A17" s="6" t="s">
        <v>31</v>
      </c>
      <c r="B17" s="5">
        <f>SUM(C17:G17)</f>
        <v>0</v>
      </c>
      <c r="C17" s="116">
        <v>0</v>
      </c>
      <c r="D17" s="156">
        <v>0</v>
      </c>
      <c r="E17" s="95">
        <v>0</v>
      </c>
      <c r="F17" s="95">
        <v>0</v>
      </c>
      <c r="G17" s="105">
        <v>0</v>
      </c>
    </row>
    <row r="18" spans="1:9" x14ac:dyDescent="0.3">
      <c r="A18" s="7" t="s">
        <v>43</v>
      </c>
      <c r="B18" s="91">
        <f>IF(B17&gt;0,B17/B16,0)</f>
        <v>0</v>
      </c>
      <c r="C18" s="118">
        <f>IF(C17&gt;0,C17/C16,0)</f>
        <v>0</v>
      </c>
      <c r="D18" s="79">
        <f>IF(D17&gt;0,D17/D16,0)</f>
        <v>0</v>
      </c>
      <c r="E18" s="97">
        <f>IF(E17&gt;0,E17/E16,0)</f>
        <v>0</v>
      </c>
      <c r="F18" s="97">
        <f t="shared" ref="F18:G18" si="3">IF(F17&gt;0,F17/F16,0)</f>
        <v>0</v>
      </c>
      <c r="G18" s="87">
        <f t="shared" si="3"/>
        <v>0</v>
      </c>
      <c r="I18" t="s">
        <v>105</v>
      </c>
    </row>
    <row r="19" spans="1:9" x14ac:dyDescent="0.3">
      <c r="A19" s="6" t="s">
        <v>18</v>
      </c>
      <c r="B19" s="5">
        <f>SUM(C19:G19)</f>
        <v>0</v>
      </c>
      <c r="C19" s="119">
        <f t="shared" ref="C19" si="4">C16-C17</f>
        <v>0</v>
      </c>
      <c r="D19" s="93">
        <f>D16-D17</f>
        <v>0</v>
      </c>
      <c r="E19" s="98">
        <f>E16-E17</f>
        <v>0</v>
      </c>
      <c r="F19" s="98">
        <f t="shared" ref="F19" si="5">F16-F17</f>
        <v>0</v>
      </c>
      <c r="G19" s="107">
        <f t="shared" ref="G19" si="6">G16-G17</f>
        <v>0</v>
      </c>
      <c r="I19" t="s">
        <v>106</v>
      </c>
    </row>
    <row r="20" spans="1:9" ht="15" thickBot="1" x14ac:dyDescent="0.35">
      <c r="A20" s="8" t="s">
        <v>21</v>
      </c>
      <c r="B20" s="39"/>
      <c r="C20" s="149" t="s">
        <v>78</v>
      </c>
      <c r="D20" s="49" t="s">
        <v>19</v>
      </c>
      <c r="E20" s="150" t="s">
        <v>19</v>
      </c>
      <c r="F20" s="150" t="s">
        <v>19</v>
      </c>
      <c r="G20" s="151" t="s">
        <v>19</v>
      </c>
      <c r="I20" s="170" t="s">
        <v>107</v>
      </c>
    </row>
    <row r="21" spans="1:9" x14ac:dyDescent="0.3">
      <c r="A21" s="78" t="s">
        <v>29</v>
      </c>
      <c r="B21" s="41"/>
      <c r="C21" s="27"/>
      <c r="D21" s="157"/>
      <c r="E21" s="76"/>
      <c r="F21" s="76"/>
      <c r="G21" s="77"/>
      <c r="I21" t="s">
        <v>108</v>
      </c>
    </row>
    <row r="22" spans="1:9" x14ac:dyDescent="0.3">
      <c r="A22" s="14" t="s">
        <v>91</v>
      </c>
      <c r="B22" s="114">
        <f t="shared" ref="B22:B26" si="7">SUM(C22:G22)</f>
        <v>0</v>
      </c>
      <c r="C22" s="116">
        <v>0</v>
      </c>
      <c r="D22" s="156">
        <v>0</v>
      </c>
      <c r="E22" s="95">
        <v>0</v>
      </c>
      <c r="F22" s="95">
        <v>0</v>
      </c>
      <c r="G22" s="105">
        <v>0</v>
      </c>
    </row>
    <row r="23" spans="1:9" x14ac:dyDescent="0.3">
      <c r="A23" s="14" t="s">
        <v>42</v>
      </c>
      <c r="B23" s="114">
        <f t="shared" si="7"/>
        <v>0</v>
      </c>
      <c r="C23" s="27">
        <f t="shared" ref="C23" si="8">C22-C14</f>
        <v>0</v>
      </c>
      <c r="D23" s="157">
        <f>D22-D14</f>
        <v>0</v>
      </c>
      <c r="E23" s="76">
        <f>E22-E14</f>
        <v>0</v>
      </c>
      <c r="F23" s="76">
        <f t="shared" ref="F23" si="9">F22-F14</f>
        <v>0</v>
      </c>
      <c r="G23" s="77">
        <f t="shared" ref="G23" si="10">G22-G14</f>
        <v>0</v>
      </c>
    </row>
    <row r="24" spans="1:9" x14ac:dyDescent="0.3">
      <c r="A24" s="14" t="s">
        <v>31</v>
      </c>
      <c r="B24" s="114">
        <f t="shared" si="7"/>
        <v>0</v>
      </c>
      <c r="C24" s="27">
        <f t="shared" ref="C24" si="11">C17</f>
        <v>0</v>
      </c>
      <c r="D24" s="157">
        <f>D17</f>
        <v>0</v>
      </c>
      <c r="E24" s="76">
        <f>E17</f>
        <v>0</v>
      </c>
      <c r="F24" s="76">
        <f t="shared" ref="F24" si="12">F17</f>
        <v>0</v>
      </c>
      <c r="G24" s="77">
        <f t="shared" ref="G24" si="13">G17</f>
        <v>0</v>
      </c>
    </row>
    <row r="25" spans="1:9" x14ac:dyDescent="0.3">
      <c r="A25" s="14" t="s">
        <v>32</v>
      </c>
      <c r="B25" s="114">
        <f t="shared" si="7"/>
        <v>0</v>
      </c>
      <c r="C25" s="116">
        <v>0</v>
      </c>
      <c r="D25" s="156">
        <v>0</v>
      </c>
      <c r="E25" s="95">
        <v>0</v>
      </c>
      <c r="F25" s="95">
        <v>0</v>
      </c>
      <c r="G25" s="105">
        <v>0</v>
      </c>
    </row>
    <row r="26" spans="1:9" ht="15" thickBot="1" x14ac:dyDescent="0.35">
      <c r="A26" s="14" t="s">
        <v>45</v>
      </c>
      <c r="B26" s="114">
        <f t="shared" si="7"/>
        <v>0</v>
      </c>
      <c r="C26" s="27">
        <f t="shared" ref="C26" si="14">C24-C25</f>
        <v>0</v>
      </c>
      <c r="D26" s="157">
        <f>D24-D25</f>
        <v>0</v>
      </c>
      <c r="E26" s="76">
        <f>E24-E25</f>
        <v>0</v>
      </c>
      <c r="F26" s="76">
        <f t="shared" ref="F26" si="15">F24-F25</f>
        <v>0</v>
      </c>
      <c r="G26" s="77">
        <f t="shared" ref="G26" si="16">G24-G25</f>
        <v>0</v>
      </c>
    </row>
    <row r="27" spans="1:9" x14ac:dyDescent="0.3">
      <c r="A27" s="9" t="s">
        <v>35</v>
      </c>
      <c r="B27" s="40"/>
      <c r="C27" s="10"/>
      <c r="D27" s="126"/>
      <c r="E27" s="10"/>
      <c r="F27" s="126"/>
      <c r="G27" s="127"/>
    </row>
    <row r="28" spans="1:9" x14ac:dyDescent="0.3">
      <c r="A28" s="89" t="s">
        <v>90</v>
      </c>
      <c r="B28" s="81"/>
      <c r="C28" s="158">
        <f>C18</f>
        <v>0</v>
      </c>
      <c r="D28" s="152">
        <f>D18</f>
        <v>0</v>
      </c>
      <c r="E28" s="159">
        <v>0.7</v>
      </c>
      <c r="F28" s="99">
        <v>0.4</v>
      </c>
      <c r="G28" s="108">
        <v>0.5</v>
      </c>
    </row>
    <row r="29" spans="1:9" x14ac:dyDescent="0.3">
      <c r="A29" s="14" t="s">
        <v>8</v>
      </c>
      <c r="B29" s="114">
        <f t="shared" ref="B29:B31" si="17">SUM(C29:G29)</f>
        <v>0</v>
      </c>
      <c r="C29" s="157">
        <f>C22</f>
        <v>0</v>
      </c>
      <c r="D29" s="76">
        <f>D22</f>
        <v>0</v>
      </c>
      <c r="E29" s="157">
        <f>E22</f>
        <v>0</v>
      </c>
      <c r="F29" s="76">
        <f>F22</f>
        <v>0</v>
      </c>
      <c r="G29" s="77">
        <f>G22</f>
        <v>0</v>
      </c>
    </row>
    <row r="30" spans="1:9" x14ac:dyDescent="0.3">
      <c r="A30" s="14" t="s">
        <v>27</v>
      </c>
      <c r="B30" s="114">
        <f t="shared" si="17"/>
        <v>0</v>
      </c>
      <c r="C30" s="156">
        <v>0</v>
      </c>
      <c r="D30" s="95">
        <v>0</v>
      </c>
      <c r="E30" s="156">
        <v>0</v>
      </c>
      <c r="F30" s="95">
        <v>0</v>
      </c>
      <c r="G30" s="105">
        <v>0</v>
      </c>
    </row>
    <row r="31" spans="1:9" x14ac:dyDescent="0.3">
      <c r="A31" s="35" t="s">
        <v>87</v>
      </c>
      <c r="B31" s="121">
        <f t="shared" si="17"/>
        <v>0</v>
      </c>
      <c r="C31" s="37">
        <f>C29-C30</f>
        <v>0</v>
      </c>
      <c r="D31" s="80">
        <f>D29-D30</f>
        <v>0</v>
      </c>
      <c r="E31" s="37">
        <f>E29-E30</f>
        <v>0</v>
      </c>
      <c r="F31" s="80">
        <f>F29-F30</f>
        <v>0</v>
      </c>
      <c r="G31" s="109">
        <f>G29-G30</f>
        <v>0</v>
      </c>
    </row>
    <row r="32" spans="1:9" x14ac:dyDescent="0.3">
      <c r="A32" s="128" t="s">
        <v>88</v>
      </c>
      <c r="B32" s="144">
        <f t="shared" ref="B32:B37" si="18">SUM(C32:G32)</f>
        <v>0</v>
      </c>
      <c r="C32" s="124">
        <f>C31-C16</f>
        <v>0</v>
      </c>
      <c r="D32" s="125">
        <f>D31-D16</f>
        <v>0</v>
      </c>
      <c r="E32" s="124">
        <f>E31-E16</f>
        <v>0</v>
      </c>
      <c r="F32" s="125">
        <f>F31-F16</f>
        <v>0</v>
      </c>
      <c r="G32" s="129">
        <f>G31-G16</f>
        <v>0</v>
      </c>
    </row>
    <row r="33" spans="1:10" x14ac:dyDescent="0.3">
      <c r="A33" s="14" t="s">
        <v>85</v>
      </c>
      <c r="B33" s="41">
        <f t="shared" si="18"/>
        <v>0</v>
      </c>
      <c r="C33" s="157">
        <f>IF(C31&lt;C16,C31*C28,C17)</f>
        <v>0</v>
      </c>
      <c r="D33" s="76">
        <f>IF(D31&lt;D16,D31*D28,D17)</f>
        <v>0</v>
      </c>
      <c r="E33" s="157">
        <f>IF(E31&lt;E16,E31*E28,E17)</f>
        <v>0</v>
      </c>
      <c r="F33" s="76">
        <f>IF(F31&lt;F16,IF((F31*F28)&gt;$K$5,$K$5,(F31*F28)),F17)</f>
        <v>0</v>
      </c>
      <c r="G33" s="77">
        <f>IF(G31&lt;G16,G31*G28,G17)</f>
        <v>0</v>
      </c>
    </row>
    <row r="34" spans="1:10" x14ac:dyDescent="0.3">
      <c r="A34" s="14" t="s">
        <v>83</v>
      </c>
      <c r="B34" s="41">
        <f t="shared" si="18"/>
        <v>0</v>
      </c>
      <c r="C34" s="157"/>
      <c r="D34" s="76"/>
      <c r="E34" s="157">
        <f>IF(E22&lt;J8,ROUNDDOWN(E33,-2),ROUNDDOWN(E33,-3))</f>
        <v>0</v>
      </c>
      <c r="F34" s="76"/>
      <c r="G34" s="77"/>
    </row>
    <row r="35" spans="1:10" x14ac:dyDescent="0.3">
      <c r="A35" s="14" t="s">
        <v>54</v>
      </c>
      <c r="B35" s="41">
        <f t="shared" si="18"/>
        <v>0</v>
      </c>
      <c r="C35" s="157">
        <f>C17</f>
        <v>0</v>
      </c>
      <c r="D35" s="76">
        <f>D17</f>
        <v>0</v>
      </c>
      <c r="E35" s="157">
        <f>E17</f>
        <v>0</v>
      </c>
      <c r="F35" s="76">
        <f>F17</f>
        <v>0</v>
      </c>
      <c r="G35" s="77">
        <f>G17</f>
        <v>0</v>
      </c>
    </row>
    <row r="36" spans="1:10" x14ac:dyDescent="0.3">
      <c r="A36" s="55" t="s">
        <v>84</v>
      </c>
      <c r="B36" s="41">
        <f t="shared" si="18"/>
        <v>0</v>
      </c>
      <c r="C36" s="157">
        <f>C35-C33</f>
        <v>0</v>
      </c>
      <c r="D36" s="76">
        <f>D35-D33</f>
        <v>0</v>
      </c>
      <c r="E36" s="157">
        <f>E35-E34</f>
        <v>0</v>
      </c>
      <c r="F36" s="76">
        <f>F35-F33</f>
        <v>0</v>
      </c>
      <c r="G36" s="77">
        <f>G35-G33</f>
        <v>0</v>
      </c>
      <c r="J36" s="75"/>
    </row>
    <row r="37" spans="1:10" x14ac:dyDescent="0.3">
      <c r="A37" s="55" t="s">
        <v>86</v>
      </c>
      <c r="B37" s="41">
        <f t="shared" si="18"/>
        <v>0</v>
      </c>
      <c r="C37" s="27">
        <f>C36*-1</f>
        <v>0</v>
      </c>
      <c r="D37" s="76">
        <f>D36*-1</f>
        <v>0</v>
      </c>
      <c r="E37" s="160">
        <f>IF(E32&lt;0,(IF((E36*-1)&gt;E32,(E36*-1),E32)),0)</f>
        <v>0</v>
      </c>
      <c r="F37" s="76">
        <f>F36*-1</f>
        <v>0</v>
      </c>
      <c r="G37" s="77">
        <f>G36*-1</f>
        <v>0</v>
      </c>
      <c r="J37" s="75"/>
    </row>
    <row r="38" spans="1:10" ht="15" thickBot="1" x14ac:dyDescent="0.35">
      <c r="A38" s="153" t="s">
        <v>100</v>
      </c>
      <c r="B38" s="42">
        <f t="shared" ref="B38:G38" si="19">IF((B37*-1)&gt;$K$11,B37,0)</f>
        <v>0</v>
      </c>
      <c r="C38" s="120">
        <f t="shared" si="19"/>
        <v>0</v>
      </c>
      <c r="D38" s="100">
        <f t="shared" si="19"/>
        <v>0</v>
      </c>
      <c r="E38" s="100">
        <f t="shared" si="19"/>
        <v>0</v>
      </c>
      <c r="F38" s="100">
        <f t="shared" si="19"/>
        <v>0</v>
      </c>
      <c r="G38" s="161">
        <f t="shared" si="19"/>
        <v>0</v>
      </c>
    </row>
    <row r="39" spans="1:10" x14ac:dyDescent="0.3">
      <c r="A39" s="78" t="s">
        <v>39</v>
      </c>
      <c r="B39" s="41"/>
      <c r="C39" s="157"/>
      <c r="D39" s="76"/>
      <c r="E39" s="157"/>
      <c r="F39" s="76"/>
      <c r="G39" s="77"/>
    </row>
    <row r="40" spans="1:10" x14ac:dyDescent="0.3">
      <c r="A40" s="14" t="s">
        <v>40</v>
      </c>
      <c r="B40" s="41">
        <f>SUM(C40:G40)</f>
        <v>0</v>
      </c>
      <c r="C40" s="157">
        <f>C19</f>
        <v>0</v>
      </c>
      <c r="D40" s="76">
        <f>D19</f>
        <v>0</v>
      </c>
      <c r="E40" s="157">
        <f>E19</f>
        <v>0</v>
      </c>
      <c r="F40" s="76">
        <f>F19</f>
        <v>0</v>
      </c>
      <c r="G40" s="77">
        <f>G19</f>
        <v>0</v>
      </c>
    </row>
    <row r="41" spans="1:10" x14ac:dyDescent="0.3">
      <c r="A41" s="14" t="s">
        <v>41</v>
      </c>
      <c r="B41" s="41">
        <f>SUM(C41:G41)</f>
        <v>0</v>
      </c>
      <c r="C41" s="157">
        <f>C31-C35-C38</f>
        <v>0</v>
      </c>
      <c r="D41" s="76">
        <f t="shared" ref="D41:G41" si="20">D31-D35-D38</f>
        <v>0</v>
      </c>
      <c r="E41" s="13">
        <f t="shared" si="20"/>
        <v>0</v>
      </c>
      <c r="F41" s="76">
        <f t="shared" si="20"/>
        <v>0</v>
      </c>
      <c r="G41" s="162">
        <f t="shared" si="20"/>
        <v>0</v>
      </c>
    </row>
    <row r="42" spans="1:10" ht="15" thickBot="1" x14ac:dyDescent="0.35">
      <c r="A42" s="82" t="s">
        <v>89</v>
      </c>
      <c r="B42" s="42">
        <f>SUM(C42:G42)</f>
        <v>0</v>
      </c>
      <c r="C42" s="16">
        <f>C41-C40</f>
        <v>0</v>
      </c>
      <c r="D42" s="100">
        <f>D41-D40</f>
        <v>0</v>
      </c>
      <c r="E42" s="16">
        <f>E41-E40</f>
        <v>0</v>
      </c>
      <c r="F42" s="100">
        <f t="shared" ref="F42:G42" si="21">F41-F40</f>
        <v>0</v>
      </c>
      <c r="G42" s="88">
        <f t="shared" si="21"/>
        <v>0</v>
      </c>
    </row>
    <row r="43" spans="1:10" x14ac:dyDescent="0.3">
      <c r="A43" s="43" t="s">
        <v>44</v>
      </c>
      <c r="B43" s="40"/>
      <c r="C43" s="130"/>
      <c r="D43" s="47"/>
      <c r="E43" s="131"/>
      <c r="F43" s="131"/>
      <c r="G43" s="132"/>
    </row>
    <row r="44" spans="1:10" x14ac:dyDescent="0.3">
      <c r="A44" s="14" t="s">
        <v>45</v>
      </c>
      <c r="B44" s="41">
        <f>SUM(D44:G44)</f>
        <v>0</v>
      </c>
      <c r="C44" s="27">
        <f>C26</f>
        <v>0</v>
      </c>
      <c r="D44" s="157">
        <f>D26</f>
        <v>0</v>
      </c>
      <c r="E44" s="76">
        <f>E26</f>
        <v>0</v>
      </c>
      <c r="F44" s="76">
        <f>F26</f>
        <v>0</v>
      </c>
      <c r="G44" s="77">
        <f>G26</f>
        <v>0</v>
      </c>
    </row>
    <row r="45" spans="1:10" x14ac:dyDescent="0.3">
      <c r="A45" s="14" t="s">
        <v>46</v>
      </c>
      <c r="B45" s="41">
        <f>SUM(D45:G45)</f>
        <v>0</v>
      </c>
      <c r="C45" s="27">
        <f>C38</f>
        <v>0</v>
      </c>
      <c r="D45" s="27">
        <f t="shared" ref="D45:G45" si="22">D38</f>
        <v>0</v>
      </c>
      <c r="E45" s="27">
        <f t="shared" si="22"/>
        <v>0</v>
      </c>
      <c r="F45" s="27">
        <f t="shared" si="22"/>
        <v>0</v>
      </c>
      <c r="G45" s="77">
        <f t="shared" si="22"/>
        <v>0</v>
      </c>
    </row>
    <row r="46" spans="1:10" x14ac:dyDescent="0.3">
      <c r="A46" s="14" t="s">
        <v>33</v>
      </c>
      <c r="B46" s="41">
        <f>SUM(D46:G46)</f>
        <v>0</v>
      </c>
      <c r="C46" s="27">
        <f>IF((C44+C45)&lt;0,(C44+C45),0)</f>
        <v>0</v>
      </c>
      <c r="D46" s="157">
        <f>IF((D44+D45)&lt;0,(D44+D45),0)</f>
        <v>0</v>
      </c>
      <c r="E46" s="76">
        <f>IF((E44+E45)&lt;0,(E44+E45),0)</f>
        <v>0</v>
      </c>
      <c r="F46" s="76">
        <f>IF((F44+F45)&lt;0,(F44+F45),0)</f>
        <v>0</v>
      </c>
      <c r="G46" s="77">
        <f>IF((G44+G45)&lt;0,(G44+G45),0)</f>
        <v>0</v>
      </c>
    </row>
    <row r="47" spans="1:10" ht="15" thickBot="1" x14ac:dyDescent="0.35">
      <c r="A47" s="15" t="s">
        <v>34</v>
      </c>
      <c r="B47" s="42">
        <f>SUM(D47:G47)</f>
        <v>0</v>
      </c>
      <c r="C47" s="120">
        <f>IF((C44+C45)&gt;=0,(C44+C45),0)</f>
        <v>0</v>
      </c>
      <c r="D47" s="16">
        <f>IF((D44+D45)&gt;=0,(D44+D45),0)</f>
        <v>0</v>
      </c>
      <c r="E47" s="100">
        <f>IF((E44+E45)&gt;=0,(E44+E45),0)</f>
        <v>0</v>
      </c>
      <c r="F47" s="100">
        <f>IF((F44+F45)&gt;=0,(F44+F45),0)</f>
        <v>0</v>
      </c>
      <c r="G47" s="88">
        <f>IF((G44+G45)&gt;=0,(G44+G45),0)</f>
        <v>0</v>
      </c>
    </row>
    <row r="48" spans="1:10" x14ac:dyDescent="0.3">
      <c r="A48" s="2"/>
      <c r="B48" s="2"/>
      <c r="C48" s="2"/>
      <c r="D48" s="2"/>
      <c r="E48" s="2"/>
      <c r="F48" s="2"/>
      <c r="G48" s="2"/>
    </row>
    <row r="49" spans="1:7" x14ac:dyDescent="0.3">
      <c r="A49" s="2" t="s">
        <v>48</v>
      </c>
      <c r="B49" s="74"/>
      <c r="C49" s="2"/>
      <c r="D49" s="2"/>
      <c r="E49" s="2"/>
      <c r="F49" s="2"/>
      <c r="G49" s="2"/>
    </row>
    <row r="50" spans="1:7" ht="15" thickBot="1" x14ac:dyDescent="0.35">
      <c r="A50" s="2" t="s">
        <v>52</v>
      </c>
      <c r="B50" s="84"/>
      <c r="C50" s="2"/>
      <c r="D50" s="2"/>
      <c r="E50" s="2"/>
      <c r="F50" s="2"/>
      <c r="G50" s="2"/>
    </row>
    <row r="51" spans="1:7" x14ac:dyDescent="0.3">
      <c r="A51" s="133" t="s">
        <v>7</v>
      </c>
      <c r="B51" s="11">
        <f>SUM(C51:G51)</f>
        <v>0</v>
      </c>
      <c r="C51" s="134">
        <v>0</v>
      </c>
      <c r="D51" s="134">
        <v>0</v>
      </c>
      <c r="E51" s="134">
        <v>0</v>
      </c>
      <c r="F51" s="134">
        <v>0</v>
      </c>
      <c r="G51" s="135">
        <v>0</v>
      </c>
    </row>
    <row r="52" spans="1:7" x14ac:dyDescent="0.3">
      <c r="A52" s="14" t="s">
        <v>47</v>
      </c>
      <c r="B52" s="13">
        <f t="shared" ref="B52:B54" si="23">SUM(C52:G52)</f>
        <v>0</v>
      </c>
      <c r="C52" s="73">
        <v>0</v>
      </c>
      <c r="D52" s="73">
        <v>0</v>
      </c>
      <c r="E52" s="73">
        <v>0</v>
      </c>
      <c r="F52" s="73">
        <v>0</v>
      </c>
      <c r="G52" s="136">
        <v>0</v>
      </c>
    </row>
    <row r="53" spans="1:7" x14ac:dyDescent="0.3">
      <c r="A53" s="137" t="s">
        <v>6</v>
      </c>
      <c r="B53" s="59">
        <f t="shared" si="23"/>
        <v>0</v>
      </c>
      <c r="C53" s="60">
        <f>SUM(C51:C52)</f>
        <v>0</v>
      </c>
      <c r="D53" s="60">
        <f t="shared" ref="D53:G53" si="24">SUM(D51:D52)</f>
        <v>0</v>
      </c>
      <c r="E53" s="60">
        <f t="shared" si="24"/>
        <v>0</v>
      </c>
      <c r="F53" s="60">
        <f t="shared" si="24"/>
        <v>0</v>
      </c>
      <c r="G53" s="138">
        <f t="shared" si="24"/>
        <v>0</v>
      </c>
    </row>
    <row r="54" spans="1:7" x14ac:dyDescent="0.3">
      <c r="A54" s="78" t="s">
        <v>49</v>
      </c>
      <c r="B54" s="13">
        <f t="shared" si="23"/>
        <v>0</v>
      </c>
      <c r="C54" s="61">
        <f>C22</f>
        <v>0</v>
      </c>
      <c r="D54" s="61">
        <f>D22</f>
        <v>0</v>
      </c>
      <c r="E54" s="61">
        <f>E22</f>
        <v>0</v>
      </c>
      <c r="F54" s="61">
        <f>F22</f>
        <v>0</v>
      </c>
      <c r="G54" s="139">
        <f>G22</f>
        <v>0</v>
      </c>
    </row>
    <row r="55" spans="1:7" ht="31.2" customHeight="1" thickBot="1" x14ac:dyDescent="0.35">
      <c r="A55" s="140" t="str">
        <f>IF(C55&lt;&gt;C53,"Abweichung zur Kostenfeststellung / Begründung siehe Anlage","Abweichung")</f>
        <v>Abweichung</v>
      </c>
      <c r="B55" s="141">
        <f>SUM(C55:G55)</f>
        <v>0</v>
      </c>
      <c r="C55" s="142">
        <f>C54-C53</f>
        <v>0</v>
      </c>
      <c r="D55" s="142">
        <f t="shared" ref="D55:G55" si="25">D54-D53</f>
        <v>0</v>
      </c>
      <c r="E55" s="142">
        <f t="shared" si="25"/>
        <v>0</v>
      </c>
      <c r="F55" s="142">
        <f t="shared" si="25"/>
        <v>0</v>
      </c>
      <c r="G55" s="143">
        <f t="shared" si="25"/>
        <v>0</v>
      </c>
    </row>
    <row r="56" spans="1:7" ht="10.199999999999999" customHeight="1" x14ac:dyDescent="0.3">
      <c r="A56" s="2"/>
      <c r="B56" s="17"/>
      <c r="C56" s="12"/>
      <c r="D56" s="12"/>
      <c r="E56" s="2"/>
      <c r="F56" s="2"/>
      <c r="G56" s="2"/>
    </row>
    <row r="57" spans="1:7" x14ac:dyDescent="0.3">
      <c r="A57" s="51" t="s">
        <v>101</v>
      </c>
      <c r="B57" s="17"/>
      <c r="C57" s="12"/>
      <c r="D57" s="12"/>
      <c r="E57" s="2"/>
      <c r="F57" s="2"/>
      <c r="G57" s="2"/>
    </row>
    <row r="58" spans="1:7" x14ac:dyDescent="0.3">
      <c r="A58" s="2" t="s">
        <v>75</v>
      </c>
      <c r="B58" s="17"/>
      <c r="C58" s="12"/>
      <c r="D58" s="12"/>
      <c r="E58" s="2"/>
      <c r="F58" s="2"/>
      <c r="G58" s="2"/>
    </row>
    <row r="59" spans="1:7" x14ac:dyDescent="0.3">
      <c r="A59" s="2"/>
      <c r="B59" s="17"/>
      <c r="C59" s="12"/>
      <c r="D59" s="12"/>
      <c r="E59" s="2"/>
      <c r="F59" s="2"/>
      <c r="G59" s="2"/>
    </row>
    <row r="60" spans="1:7" x14ac:dyDescent="0.3">
      <c r="A60" s="2"/>
      <c r="B60" s="17"/>
      <c r="C60" s="12"/>
      <c r="D60" s="12"/>
      <c r="E60" s="2"/>
      <c r="F60" s="2"/>
      <c r="G60" s="2"/>
    </row>
    <row r="61" spans="1:7" x14ac:dyDescent="0.3">
      <c r="A61" s="21" t="s">
        <v>11</v>
      </c>
      <c r="B61" s="53">
        <v>43466</v>
      </c>
      <c r="C61" s="22"/>
      <c r="D61" s="23"/>
      <c r="E61" s="2"/>
      <c r="F61" s="2"/>
      <c r="G61" s="2"/>
    </row>
    <row r="62" spans="1:7" x14ac:dyDescent="0.3">
      <c r="A62" s="24" t="s">
        <v>12</v>
      </c>
      <c r="B62" s="25">
        <f>DATE(YEAR(B61),MONTH(B61)+2,DAY(B61))</f>
        <v>43525</v>
      </c>
      <c r="C62" s="26" t="s">
        <v>16</v>
      </c>
      <c r="D62" s="27"/>
      <c r="E62" s="2"/>
      <c r="F62" s="2"/>
      <c r="G62" s="2"/>
    </row>
    <row r="63" spans="1:7" x14ac:dyDescent="0.3">
      <c r="A63" s="24" t="s">
        <v>50</v>
      </c>
      <c r="B63" s="25">
        <f>DATE(YEAR(B62),MONTH(B62)+1,DAY(B62))</f>
        <v>43556</v>
      </c>
      <c r="C63" s="26" t="s">
        <v>17</v>
      </c>
      <c r="D63" s="27"/>
      <c r="E63" s="2"/>
      <c r="F63" s="2"/>
      <c r="G63" s="2"/>
    </row>
    <row r="64" spans="1:7" x14ac:dyDescent="0.3">
      <c r="A64" s="24"/>
      <c r="B64" s="2"/>
      <c r="C64" s="17"/>
      <c r="D64" s="27"/>
      <c r="E64" s="2"/>
      <c r="F64" s="2"/>
      <c r="G64" s="2"/>
    </row>
    <row r="65" spans="1:7" x14ac:dyDescent="0.3">
      <c r="A65" s="28"/>
      <c r="B65" s="18"/>
      <c r="C65" s="19"/>
      <c r="D65" s="29"/>
      <c r="E65" s="2"/>
      <c r="F65" s="2"/>
      <c r="G65" s="2"/>
    </row>
    <row r="66" spans="1:7" ht="24" x14ac:dyDescent="0.3">
      <c r="A66" s="33" t="s">
        <v>13</v>
      </c>
      <c r="B66" s="30"/>
      <c r="C66" s="32" t="s">
        <v>4</v>
      </c>
      <c r="D66" s="31" t="s">
        <v>14</v>
      </c>
      <c r="E66" s="2"/>
      <c r="F66" s="2"/>
      <c r="G66" s="2"/>
    </row>
    <row r="67" spans="1:7" x14ac:dyDescent="0.3">
      <c r="A67" s="2"/>
      <c r="B67" s="17"/>
      <c r="C67" s="12"/>
      <c r="D67" s="12"/>
      <c r="E67" s="2"/>
      <c r="F67" s="2"/>
      <c r="G67" s="2"/>
    </row>
    <row r="68" spans="1:7" x14ac:dyDescent="0.3">
      <c r="A68" s="2"/>
      <c r="B68" s="17"/>
      <c r="C68" s="12"/>
      <c r="D68" s="12"/>
      <c r="E68" s="2"/>
      <c r="F68" s="2"/>
      <c r="G68" s="2"/>
    </row>
    <row r="69" spans="1:7" x14ac:dyDescent="0.3">
      <c r="A69" s="2"/>
      <c r="B69" s="2"/>
      <c r="C69" s="2"/>
      <c r="D69" s="2"/>
      <c r="E69" s="2"/>
      <c r="F69" s="2"/>
      <c r="G69" s="2"/>
    </row>
    <row r="70" spans="1:7" x14ac:dyDescent="0.3">
      <c r="A70" s="2"/>
      <c r="B70" s="2"/>
      <c r="C70" s="2"/>
      <c r="D70" s="2"/>
      <c r="E70" s="2"/>
      <c r="F70" s="2"/>
      <c r="G70" s="2"/>
    </row>
    <row r="71" spans="1:7" x14ac:dyDescent="0.3">
      <c r="A71" s="2"/>
      <c r="B71" s="2"/>
      <c r="C71" s="2"/>
      <c r="D71" s="2"/>
      <c r="E71" s="2"/>
      <c r="F71" s="2"/>
      <c r="G71" s="2"/>
    </row>
    <row r="72" spans="1:7" x14ac:dyDescent="0.3">
      <c r="A72" s="2"/>
      <c r="B72" s="2"/>
      <c r="C72" s="2"/>
      <c r="D72" s="2"/>
      <c r="E72" s="2"/>
      <c r="F72" s="2"/>
      <c r="G72" s="2"/>
    </row>
    <row r="73" spans="1:7" x14ac:dyDescent="0.3">
      <c r="A73" s="2"/>
      <c r="B73" s="2"/>
      <c r="C73" s="2"/>
      <c r="D73" s="2"/>
      <c r="E73" s="2"/>
      <c r="F73" s="2"/>
      <c r="G73" s="2"/>
    </row>
    <row r="74" spans="1:7" x14ac:dyDescent="0.3">
      <c r="A74" s="2"/>
      <c r="B74" s="2"/>
      <c r="C74" s="2"/>
      <c r="D74" s="2"/>
      <c r="E74" s="2"/>
      <c r="F74" s="2"/>
      <c r="G74" s="2"/>
    </row>
    <row r="75" spans="1:7" x14ac:dyDescent="0.3">
      <c r="A75" s="2"/>
      <c r="B75" s="2"/>
      <c r="C75" s="2"/>
      <c r="D75" s="2"/>
      <c r="E75" s="2"/>
      <c r="F75" s="2"/>
      <c r="G75" s="2"/>
    </row>
  </sheetData>
  <sheetProtection algorithmName="SHA-512" hashValue="S+NkGSkazDBjADstdbp377dFdkHH88onVM5jtzKFBeNIqLIbHxCy3+e/6cU8TLIBturMASY6AVKEkJkfG0wkhQ==" saltValue="uOhlc43FeFtbxLQH1fasOA==" spinCount="100000" sheet="1" objects="1" scenarios="1" selectLockedCells="1"/>
  <mergeCells count="4">
    <mergeCell ref="B3:E3"/>
    <mergeCell ref="B5:E5"/>
    <mergeCell ref="B6:E6"/>
    <mergeCell ref="C10:C11"/>
  </mergeCells>
  <pageMargins left="0.51181102362204722" right="0.51181102362204722" top="0.59055118110236227" bottom="0.39370078740157483" header="0.31496062992125984" footer="0.31496062992125984"/>
  <pageSetup paperSize="9" scale="73" orientation="portrait" r:id="rId1"/>
  <headerFooter>
    <oddFooter>&amp;R&amp;K00-024Bau-KiSt-Abrechnung 2019 08 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opLeftCell="A19" zoomScaleNormal="100" workbookViewId="0">
      <selection activeCell="J28" sqref="J28"/>
    </sheetView>
  </sheetViews>
  <sheetFormatPr baseColWidth="10" defaultRowHeight="14.4" x14ac:dyDescent="0.3"/>
  <cols>
    <col min="1" max="1" width="43.44140625" customWidth="1"/>
    <col min="2" max="2" width="9.33203125" customWidth="1"/>
    <col min="3" max="3" width="5.44140625" customWidth="1"/>
    <col min="4" max="4" width="2.5546875" customWidth="1"/>
    <col min="5" max="5" width="12.88671875" customWidth="1"/>
    <col min="6" max="6" width="2.33203125" customWidth="1"/>
    <col min="7" max="7" width="13.109375" customWidth="1"/>
  </cols>
  <sheetData>
    <row r="1" spans="1:10" ht="31.2" x14ac:dyDescent="0.3">
      <c r="A1" s="167" t="s">
        <v>5</v>
      </c>
      <c r="B1" s="167"/>
      <c r="C1" s="2"/>
      <c r="D1" s="2"/>
      <c r="E1" s="2"/>
      <c r="F1" s="2"/>
      <c r="G1" s="62" t="str">
        <f>'Bau-KiSt-Abrechnung'!G1</f>
        <v>1xx / xxx</v>
      </c>
    </row>
    <row r="2" spans="1:10" x14ac:dyDescent="0.3">
      <c r="A2" s="2"/>
      <c r="B2" s="2"/>
      <c r="C2" s="2"/>
      <c r="D2" s="2"/>
      <c r="E2" s="2"/>
      <c r="F2" s="2"/>
      <c r="G2" s="2"/>
    </row>
    <row r="3" spans="1:10" ht="23.4" x14ac:dyDescent="0.45">
      <c r="A3" s="63" t="str">
        <f>'Bau-KiSt-Abrechnung'!A3</f>
        <v>2xxxxxxx</v>
      </c>
      <c r="B3" s="168" t="str">
        <f>'Bau-KiSt-Abrechnung'!B3:E3</f>
        <v>KG XYZ</v>
      </c>
      <c r="C3" s="168"/>
      <c r="D3" s="168"/>
      <c r="E3" s="168"/>
      <c r="F3" s="168"/>
      <c r="G3" s="168"/>
    </row>
    <row r="4" spans="1:10" x14ac:dyDescent="0.3">
      <c r="A4" s="2"/>
      <c r="B4" s="2"/>
      <c r="C4" s="2"/>
      <c r="D4" s="2"/>
      <c r="E4" s="2"/>
      <c r="F4" s="2"/>
      <c r="G4" s="2"/>
    </row>
    <row r="5" spans="1:10" ht="21" x14ac:dyDescent="0.4">
      <c r="A5" s="44" t="str">
        <f>'Bau-KiSt-Abrechnung'!A5</f>
        <v>K 2xx-xxx-xx</v>
      </c>
      <c r="B5" s="169" t="str">
        <f>'Bau-KiSt-Abrechnung'!B5:E5</f>
        <v>Objekt</v>
      </c>
      <c r="C5" s="169"/>
      <c r="D5" s="169"/>
      <c r="E5" s="169"/>
      <c r="F5" s="169"/>
      <c r="G5" s="169"/>
    </row>
    <row r="6" spans="1:10" ht="21" x14ac:dyDescent="0.4">
      <c r="A6" s="64" t="str">
        <f>'Bau-KiSt-Abrechnung'!A6</f>
        <v>190000xxxx</v>
      </c>
      <c r="B6" s="169" t="str">
        <f>'Bau-KiSt-Abrechnung'!B6:E6</f>
        <v>Bezeichnung Baumaßnahme</v>
      </c>
      <c r="C6" s="169"/>
      <c r="D6" s="169"/>
      <c r="E6" s="169"/>
      <c r="F6" s="169"/>
      <c r="G6" s="169"/>
      <c r="J6" s="58"/>
    </row>
    <row r="7" spans="1:10" ht="35.4" customHeight="1" x14ac:dyDescent="0.3">
      <c r="A7" s="2"/>
      <c r="B7" s="2"/>
      <c r="C7" s="2"/>
      <c r="D7" s="2"/>
      <c r="E7" s="2"/>
      <c r="F7" s="2"/>
      <c r="G7" s="2"/>
    </row>
    <row r="8" spans="1:10" ht="18" customHeight="1" x14ac:dyDescent="0.35">
      <c r="A8" s="45" t="s">
        <v>0</v>
      </c>
      <c r="B8" s="2"/>
      <c r="C8" s="65" t="s">
        <v>72</v>
      </c>
      <c r="D8" s="2"/>
      <c r="E8" s="2" t="s">
        <v>92</v>
      </c>
      <c r="F8" s="2"/>
      <c r="G8" s="2" t="s">
        <v>73</v>
      </c>
    </row>
    <row r="9" spans="1:10" ht="9" customHeight="1" x14ac:dyDescent="0.3">
      <c r="A9" s="2"/>
      <c r="B9" s="2"/>
      <c r="C9" s="2"/>
      <c r="D9" s="2"/>
      <c r="E9" s="2"/>
      <c r="F9" s="2"/>
      <c r="G9" s="2"/>
    </row>
    <row r="10" spans="1:10" ht="18" customHeight="1" x14ac:dyDescent="0.35">
      <c r="A10" s="45" t="s">
        <v>57</v>
      </c>
      <c r="B10" s="2"/>
      <c r="C10" s="68"/>
      <c r="D10" s="2"/>
      <c r="E10" s="52"/>
      <c r="F10" s="2"/>
      <c r="G10" s="52"/>
    </row>
    <row r="11" spans="1:10" ht="9" customHeight="1" x14ac:dyDescent="0.3">
      <c r="A11" s="2"/>
      <c r="B11" s="2"/>
      <c r="C11" s="2"/>
      <c r="D11" s="2"/>
      <c r="E11" s="2"/>
      <c r="F11" s="2"/>
      <c r="G11" s="2"/>
    </row>
    <row r="12" spans="1:10" ht="18" customHeight="1" x14ac:dyDescent="0.35">
      <c r="A12" s="45" t="s">
        <v>15</v>
      </c>
      <c r="B12" s="2"/>
      <c r="C12" s="52"/>
      <c r="D12" s="2"/>
      <c r="E12" s="52"/>
      <c r="F12" s="2"/>
      <c r="G12" s="52"/>
    </row>
    <row r="13" spans="1:10" ht="9" customHeight="1" x14ac:dyDescent="0.3">
      <c r="A13" s="2"/>
      <c r="B13" s="2"/>
      <c r="C13" s="2"/>
      <c r="D13" s="2"/>
      <c r="E13" s="2"/>
      <c r="F13" s="2"/>
      <c r="G13" s="2"/>
    </row>
    <row r="14" spans="1:10" ht="18" customHeight="1" x14ac:dyDescent="0.35">
      <c r="A14" s="45" t="s">
        <v>58</v>
      </c>
      <c r="B14" s="2"/>
      <c r="C14" s="52"/>
      <c r="D14" s="2"/>
      <c r="E14" s="52"/>
      <c r="F14" s="2"/>
      <c r="G14" s="52"/>
    </row>
    <row r="15" spans="1:10" ht="9" customHeight="1" x14ac:dyDescent="0.3">
      <c r="A15" s="2"/>
      <c r="B15" s="2"/>
      <c r="C15" s="2"/>
      <c r="D15" s="2"/>
      <c r="E15" s="2"/>
      <c r="F15" s="2"/>
      <c r="G15" s="2"/>
    </row>
    <row r="16" spans="1:10" ht="18" customHeight="1" x14ac:dyDescent="0.35">
      <c r="A16" s="45" t="s">
        <v>59</v>
      </c>
      <c r="B16" s="2"/>
      <c r="C16" s="52"/>
      <c r="D16" s="2"/>
      <c r="E16" s="52"/>
      <c r="F16" s="2"/>
      <c r="G16" s="52"/>
    </row>
    <row r="17" spans="1:7" ht="9" customHeight="1" x14ac:dyDescent="0.3">
      <c r="A17" s="2"/>
      <c r="B17" s="2"/>
      <c r="C17" s="2"/>
      <c r="D17" s="2"/>
      <c r="E17" s="2"/>
      <c r="F17" s="2"/>
      <c r="G17" s="2"/>
    </row>
    <row r="18" spans="1:7" ht="18" customHeight="1" x14ac:dyDescent="0.35">
      <c r="A18" s="45" t="s">
        <v>60</v>
      </c>
      <c r="B18" s="2"/>
      <c r="C18" s="52"/>
      <c r="D18" s="2"/>
      <c r="E18" s="52"/>
      <c r="F18" s="2"/>
      <c r="G18" s="52"/>
    </row>
    <row r="19" spans="1:7" ht="9" customHeight="1" x14ac:dyDescent="0.3">
      <c r="A19" s="2"/>
      <c r="B19" s="2"/>
      <c r="C19" s="2"/>
      <c r="D19" s="2"/>
      <c r="E19" s="2"/>
      <c r="F19" s="2"/>
      <c r="G19" s="2"/>
    </row>
    <row r="20" spans="1:7" ht="18" customHeight="1" x14ac:dyDescent="0.35">
      <c r="A20" s="45" t="s">
        <v>61</v>
      </c>
      <c r="B20" s="2"/>
      <c r="C20" s="52"/>
      <c r="D20" s="2"/>
      <c r="E20" s="52"/>
      <c r="F20" s="2"/>
      <c r="G20" s="52"/>
    </row>
    <row r="21" spans="1:7" ht="9" customHeight="1" x14ac:dyDescent="0.3">
      <c r="A21" s="2"/>
      <c r="B21" s="2"/>
      <c r="C21" s="2"/>
      <c r="D21" s="2"/>
      <c r="E21" s="2"/>
      <c r="F21" s="2"/>
      <c r="G21" s="2"/>
    </row>
    <row r="22" spans="1:7" ht="18" customHeight="1" x14ac:dyDescent="0.35">
      <c r="A22" s="45" t="s">
        <v>64</v>
      </c>
      <c r="B22" s="2"/>
      <c r="C22" s="52"/>
      <c r="D22" s="2"/>
      <c r="E22" s="52"/>
      <c r="F22" s="2"/>
      <c r="G22" s="52"/>
    </row>
    <row r="23" spans="1:7" ht="9" customHeight="1" x14ac:dyDescent="0.3">
      <c r="A23" s="2"/>
      <c r="B23" s="2"/>
      <c r="C23" s="2"/>
      <c r="D23" s="2"/>
      <c r="E23" s="2"/>
      <c r="F23" s="2"/>
      <c r="G23" s="2"/>
    </row>
    <row r="24" spans="1:7" ht="18" customHeight="1" x14ac:dyDescent="0.35">
      <c r="A24" s="45" t="s">
        <v>65</v>
      </c>
      <c r="B24" s="2"/>
      <c r="C24" s="52"/>
      <c r="D24" s="2"/>
      <c r="E24" s="52"/>
      <c r="F24" s="2"/>
      <c r="G24" s="52"/>
    </row>
    <row r="25" spans="1:7" ht="9" customHeight="1" x14ac:dyDescent="0.3">
      <c r="A25" s="2"/>
      <c r="B25" s="2"/>
      <c r="C25" s="2"/>
      <c r="D25" s="2"/>
      <c r="E25" s="2"/>
      <c r="F25" s="2"/>
      <c r="G25" s="2"/>
    </row>
    <row r="26" spans="1:7" ht="18" customHeight="1" x14ac:dyDescent="0.35">
      <c r="A26" s="45" t="s">
        <v>62</v>
      </c>
      <c r="B26" s="2"/>
      <c r="C26" s="52"/>
      <c r="D26" s="2"/>
      <c r="E26" s="52"/>
      <c r="F26" s="2"/>
      <c r="G26" s="52"/>
    </row>
    <row r="27" spans="1:7" ht="9" customHeight="1" x14ac:dyDescent="0.3">
      <c r="A27" s="2"/>
      <c r="B27" s="2"/>
      <c r="C27" s="2"/>
      <c r="D27" s="2"/>
      <c r="E27" s="2"/>
      <c r="F27" s="2"/>
      <c r="G27" s="2"/>
    </row>
    <row r="28" spans="1:7" ht="18" customHeight="1" x14ac:dyDescent="0.35">
      <c r="A28" s="45" t="s">
        <v>63</v>
      </c>
      <c r="B28" s="2"/>
      <c r="C28" s="52"/>
      <c r="D28" s="2"/>
      <c r="E28" s="52"/>
      <c r="F28" s="2"/>
      <c r="G28" s="52"/>
    </row>
    <row r="29" spans="1:7" ht="9" customHeight="1" x14ac:dyDescent="0.3">
      <c r="A29" s="2"/>
      <c r="B29" s="2"/>
      <c r="C29" s="2"/>
      <c r="D29" s="2"/>
      <c r="E29" s="2"/>
      <c r="F29" s="2"/>
      <c r="G29" s="2"/>
    </row>
    <row r="30" spans="1:7" ht="18" customHeight="1" x14ac:dyDescent="0.35">
      <c r="A30" s="45" t="s">
        <v>2</v>
      </c>
      <c r="B30" s="2"/>
      <c r="C30" s="52"/>
      <c r="D30" s="2"/>
      <c r="E30" s="52"/>
      <c r="F30" s="2"/>
      <c r="G30" s="52"/>
    </row>
    <row r="31" spans="1:7" ht="9" customHeight="1" x14ac:dyDescent="0.3">
      <c r="A31" s="2"/>
      <c r="B31" s="2"/>
      <c r="C31" s="2"/>
      <c r="D31" s="2"/>
      <c r="E31" s="2"/>
      <c r="F31" s="2"/>
      <c r="G31" s="2"/>
    </row>
    <row r="32" spans="1:7" ht="18" customHeight="1" x14ac:dyDescent="0.35">
      <c r="A32" s="45" t="s">
        <v>1</v>
      </c>
      <c r="B32" s="2"/>
      <c r="C32" s="52"/>
      <c r="D32" s="2"/>
      <c r="E32" s="52"/>
      <c r="F32" s="2"/>
      <c r="G32" s="52"/>
    </row>
    <row r="33" spans="1:7" ht="9" customHeight="1" x14ac:dyDescent="0.3">
      <c r="A33" s="2"/>
      <c r="B33" s="2"/>
      <c r="C33" s="2"/>
      <c r="D33" s="2"/>
      <c r="E33" s="2"/>
      <c r="F33" s="2"/>
      <c r="G33" s="2"/>
    </row>
    <row r="34" spans="1:7" ht="18" customHeight="1" x14ac:dyDescent="0.35">
      <c r="A34" s="45" t="s">
        <v>67</v>
      </c>
      <c r="B34" s="2"/>
      <c r="C34" s="52"/>
      <c r="D34" s="2"/>
      <c r="E34" s="52"/>
      <c r="F34" s="2"/>
      <c r="G34" s="52"/>
    </row>
    <row r="35" spans="1:7" ht="9" customHeight="1" x14ac:dyDescent="0.3">
      <c r="A35" s="2"/>
      <c r="B35" s="2"/>
      <c r="C35" s="2"/>
      <c r="D35" s="2"/>
      <c r="E35" s="2"/>
      <c r="F35" s="2"/>
      <c r="G35" s="2"/>
    </row>
    <row r="36" spans="1:7" ht="18" customHeight="1" x14ac:dyDescent="0.35">
      <c r="A36" s="45" t="s">
        <v>66</v>
      </c>
      <c r="B36" s="2"/>
      <c r="C36" s="52"/>
      <c r="D36" s="2"/>
      <c r="E36" s="52"/>
      <c r="F36" s="2"/>
      <c r="G36" s="2"/>
    </row>
    <row r="37" spans="1:7" ht="18" customHeight="1" x14ac:dyDescent="0.35">
      <c r="A37" s="45"/>
      <c r="B37" s="2"/>
      <c r="C37" s="2"/>
      <c r="D37" s="2"/>
      <c r="E37" s="2"/>
      <c r="F37" s="2"/>
      <c r="G37" s="2"/>
    </row>
    <row r="38" spans="1:7" ht="18" customHeight="1" x14ac:dyDescent="0.35">
      <c r="A38" s="45" t="s">
        <v>104</v>
      </c>
      <c r="B38" s="2"/>
      <c r="C38" s="52"/>
      <c r="D38" s="2"/>
      <c r="E38" s="52"/>
      <c r="F38" s="2"/>
      <c r="G38" s="2"/>
    </row>
    <row r="39" spans="1:7" ht="9.9" customHeight="1" x14ac:dyDescent="0.35">
      <c r="A39" s="45"/>
      <c r="B39" s="2"/>
      <c r="C39" s="2"/>
      <c r="D39" s="2"/>
      <c r="E39" s="2"/>
      <c r="F39" s="2"/>
      <c r="G39" s="2"/>
    </row>
    <row r="40" spans="1:7" ht="12.6" customHeight="1" x14ac:dyDescent="0.3">
      <c r="A40" s="2" t="s">
        <v>3</v>
      </c>
      <c r="B40" s="2"/>
      <c r="C40" s="2"/>
      <c r="D40" s="2"/>
      <c r="E40" s="2"/>
      <c r="F40" s="2"/>
      <c r="G40" s="2"/>
    </row>
    <row r="41" spans="1:7" ht="12.6" customHeight="1" x14ac:dyDescent="0.3">
      <c r="A41" s="2"/>
      <c r="B41" s="2"/>
      <c r="C41" s="2"/>
      <c r="D41" s="2"/>
      <c r="E41" s="2"/>
      <c r="F41" s="2"/>
      <c r="G41" s="2"/>
    </row>
    <row r="42" spans="1:7" ht="12.6" customHeight="1" thickBot="1" x14ac:dyDescent="0.35">
      <c r="A42" s="66"/>
      <c r="B42" s="66"/>
      <c r="C42" s="66"/>
      <c r="D42" s="66"/>
      <c r="E42" s="66"/>
      <c r="F42" s="66"/>
      <c r="G42" s="66"/>
    </row>
    <row r="43" spans="1:7" ht="9.9" customHeight="1" x14ac:dyDescent="0.35">
      <c r="A43" s="45"/>
      <c r="B43" s="2"/>
      <c r="C43" s="2"/>
      <c r="D43" s="2"/>
      <c r="E43" s="2"/>
      <c r="F43" s="2"/>
      <c r="G43" s="2"/>
    </row>
    <row r="44" spans="1:7" ht="13.8" customHeight="1" x14ac:dyDescent="0.35">
      <c r="A44" s="45"/>
      <c r="B44" s="2"/>
      <c r="C44" s="2"/>
      <c r="D44" s="2"/>
      <c r="E44" s="2" t="s">
        <v>68</v>
      </c>
      <c r="F44" s="2"/>
      <c r="G44" s="2" t="s">
        <v>71</v>
      </c>
    </row>
    <row r="45" spans="1:7" ht="18" customHeight="1" x14ac:dyDescent="0.35">
      <c r="A45" s="45" t="s">
        <v>69</v>
      </c>
      <c r="B45" s="2"/>
      <c r="C45" s="52"/>
      <c r="D45" s="2"/>
      <c r="E45" s="52"/>
      <c r="F45" s="2"/>
      <c r="G45" s="52"/>
    </row>
    <row r="46" spans="1:7" ht="9" customHeight="1" x14ac:dyDescent="0.3">
      <c r="A46" s="2"/>
      <c r="B46" s="2"/>
      <c r="C46" s="2"/>
      <c r="D46" s="2"/>
      <c r="E46" s="2"/>
      <c r="F46" s="2"/>
      <c r="G46" s="2"/>
    </row>
    <row r="47" spans="1:7" ht="18" customHeight="1" x14ac:dyDescent="0.35">
      <c r="A47" s="45" t="s">
        <v>70</v>
      </c>
      <c r="B47" s="2"/>
      <c r="C47" s="52"/>
      <c r="D47" s="2"/>
      <c r="E47" s="52"/>
      <c r="F47" s="2"/>
      <c r="G47" s="52"/>
    </row>
    <row r="48" spans="1:7" ht="9.9" customHeight="1" x14ac:dyDescent="0.35">
      <c r="A48" s="45"/>
      <c r="B48" s="2"/>
      <c r="C48" s="2"/>
      <c r="D48" s="2"/>
      <c r="E48" s="2"/>
      <c r="F48" s="2"/>
      <c r="G48" s="2"/>
    </row>
    <row r="49" spans="1:7" ht="18" customHeight="1" x14ac:dyDescent="0.35">
      <c r="A49" s="45" t="s">
        <v>74</v>
      </c>
      <c r="B49" s="50"/>
      <c r="C49" s="52"/>
      <c r="D49" s="2"/>
      <c r="E49" s="52"/>
      <c r="F49" s="2"/>
      <c r="G49" s="52"/>
    </row>
    <row r="50" spans="1:7" ht="9.9" customHeight="1" thickBot="1" x14ac:dyDescent="0.4">
      <c r="A50" s="67"/>
      <c r="B50" s="66"/>
      <c r="C50" s="66"/>
      <c r="D50" s="66"/>
      <c r="E50" s="66"/>
      <c r="F50" s="66"/>
      <c r="G50" s="66"/>
    </row>
    <row r="51" spans="1:7" ht="9.9" customHeight="1" x14ac:dyDescent="0.35">
      <c r="A51" s="45"/>
      <c r="B51" s="2"/>
      <c r="C51" s="2"/>
      <c r="D51" s="2"/>
      <c r="E51" s="2"/>
      <c r="F51" s="2"/>
      <c r="G51" s="2"/>
    </row>
    <row r="52" spans="1:7" ht="9.9" customHeight="1" x14ac:dyDescent="0.35">
      <c r="A52" s="45"/>
      <c r="B52" s="2"/>
      <c r="C52" s="2"/>
      <c r="D52" s="2"/>
      <c r="E52" s="2"/>
      <c r="F52" s="2"/>
      <c r="G52" s="2"/>
    </row>
  </sheetData>
  <sheetProtection algorithmName="SHA-512" hashValue="u/nwisXIgm8oDzuckStmY3VDsDYXSx7AgHT/XB/ZprVq/pYme1O4vqKVVkHBB7JdR1nVxoTpj9CBvoVJf48XdA==" saltValue="EJIMXeLoo8BEywtxup0ZkA==" spinCount="100000" sheet="1" objects="1" scenarios="1"/>
  <mergeCells count="4">
    <mergeCell ref="A1:B1"/>
    <mergeCell ref="B3:G3"/>
    <mergeCell ref="B5:G5"/>
    <mergeCell ref="B6:G6"/>
  </mergeCells>
  <pageMargins left="1.1023622047244095" right="0.19685039370078741" top="0.78740157480314965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Bau-KiSt-Abrechnung</vt:lpstr>
      <vt:lpstr>Deckblatt</vt:lpstr>
      <vt:lpstr>'Bau-KiSt-Abrechnung'!Druckbereich</vt:lpstr>
      <vt:lpstr>Deckblatt!Druckbereich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Schaube</dc:creator>
  <cp:lastModifiedBy>claud</cp:lastModifiedBy>
  <cp:lastPrinted>2019-08-05T13:11:03Z</cp:lastPrinted>
  <dcterms:created xsi:type="dcterms:W3CDTF">2014-12-16T15:22:35Z</dcterms:created>
  <dcterms:modified xsi:type="dcterms:W3CDTF">2019-08-05T13:12:11Z</dcterms:modified>
</cp:coreProperties>
</file>